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-tech.aau.dk\Department\sekdrev\Økonomi\Budget 2022 MP\SU og IR\"/>
    </mc:Choice>
  </mc:AlternateContent>
  <xr:revisionPtr revIDLastSave="0" documentId="13_ncr:1_{7BF15EBB-90A3-4197-90B5-274BECF99B1D}" xr6:coauthVersionLast="47" xr6:coauthVersionMax="47" xr10:uidLastSave="{00000000-0000-0000-0000-000000000000}"/>
  <bookViews>
    <workbookView xWindow="-108" yWindow="-108" windowWidth="30936" windowHeight="17040" xr2:uid="{4FB88949-4EB1-4123-94BD-022F31E3FBDC}"/>
  </bookViews>
  <sheets>
    <sheet name="Budget og realiseret" sheetId="1" r:id="rId1"/>
    <sheet name="QV Data - 2022" sheetId="2" state="hidden" r:id="rId2"/>
    <sheet name="QV Data - 202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L43" i="1"/>
  <c r="K43" i="1"/>
  <c r="L42" i="1"/>
  <c r="K42" i="1"/>
  <c r="L41" i="1"/>
  <c r="K41" i="1"/>
  <c r="L40" i="1"/>
  <c r="K40" i="1"/>
  <c r="L38" i="1"/>
  <c r="K38" i="1"/>
  <c r="L37" i="1"/>
  <c r="K37" i="1"/>
  <c r="L36" i="1"/>
  <c r="K36" i="1"/>
  <c r="L35" i="1"/>
  <c r="K35" i="1"/>
  <c r="L34" i="1"/>
  <c r="K34" i="1"/>
  <c r="L32" i="1"/>
  <c r="K32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2" i="1"/>
  <c r="K22" i="1"/>
  <c r="L21" i="1"/>
  <c r="K21" i="1"/>
  <c r="L17" i="1"/>
  <c r="K17" i="1"/>
  <c r="L15" i="1"/>
  <c r="K15" i="1"/>
  <c r="L14" i="1"/>
  <c r="K14" i="1"/>
  <c r="L12" i="1"/>
  <c r="K12" i="1"/>
  <c r="L11" i="1"/>
  <c r="K11" i="1"/>
  <c r="L10" i="1"/>
  <c r="K10" i="1"/>
  <c r="L9" i="1"/>
  <c r="K9" i="1"/>
  <c r="L8" i="1"/>
  <c r="K8" i="1"/>
  <c r="L6" i="1"/>
  <c r="K6" i="1"/>
  <c r="L5" i="1"/>
  <c r="K5" i="1"/>
  <c r="L4" i="1"/>
  <c r="K4" i="1"/>
  <c r="I22" i="1" l="1"/>
  <c r="H22" i="1"/>
  <c r="F22" i="1"/>
  <c r="E22" i="1"/>
  <c r="C22" i="1"/>
  <c r="B22" i="1"/>
  <c r="I21" i="1"/>
  <c r="H21" i="1"/>
  <c r="F21" i="1"/>
  <c r="E21" i="1"/>
  <c r="C21" i="1"/>
  <c r="B21" i="1"/>
  <c r="L44" i="1"/>
  <c r="K44" i="1"/>
  <c r="I44" i="1"/>
  <c r="H44" i="1"/>
  <c r="F44" i="1"/>
  <c r="E44" i="1"/>
  <c r="C44" i="1"/>
  <c r="B44" i="1"/>
  <c r="H42" i="1"/>
  <c r="H41" i="1"/>
  <c r="E42" i="1"/>
  <c r="E41" i="1"/>
  <c r="B42" i="1"/>
  <c r="B41" i="1"/>
  <c r="I43" i="1"/>
  <c r="H43" i="1"/>
  <c r="F43" i="1"/>
  <c r="E43" i="1"/>
  <c r="C43" i="1"/>
  <c r="B43" i="1"/>
  <c r="I32" i="1"/>
  <c r="H32" i="1"/>
  <c r="F32" i="1"/>
  <c r="E32" i="1"/>
  <c r="C32" i="1"/>
  <c r="B32" i="1"/>
  <c r="I17" i="1"/>
  <c r="H17" i="1"/>
  <c r="F17" i="1"/>
  <c r="E17" i="1"/>
  <c r="C17" i="1"/>
  <c r="B17" i="1"/>
  <c r="I45" i="1"/>
  <c r="H45" i="1"/>
  <c r="F45" i="1"/>
  <c r="E45" i="1"/>
  <c r="C45" i="1"/>
  <c r="B45" i="1"/>
  <c r="I40" i="1"/>
  <c r="H40" i="1"/>
  <c r="F40" i="1"/>
  <c r="E40" i="1"/>
  <c r="C40" i="1"/>
  <c r="B40" i="1"/>
  <c r="I38" i="1"/>
  <c r="I37" i="1"/>
  <c r="I36" i="1"/>
  <c r="I35" i="1"/>
  <c r="I34" i="1"/>
  <c r="F38" i="1"/>
  <c r="F37" i="1"/>
  <c r="F36" i="1"/>
  <c r="F35" i="1"/>
  <c r="F34" i="1"/>
  <c r="H38" i="1"/>
  <c r="H37" i="1"/>
  <c r="H36" i="1"/>
  <c r="H35" i="1"/>
  <c r="H34" i="1"/>
  <c r="E38" i="1"/>
  <c r="E37" i="1"/>
  <c r="E36" i="1"/>
  <c r="E35" i="1"/>
  <c r="E34" i="1"/>
  <c r="C38" i="1"/>
  <c r="C37" i="1"/>
  <c r="C36" i="1"/>
  <c r="C35" i="1"/>
  <c r="C34" i="1"/>
  <c r="B38" i="1"/>
  <c r="B37" i="1"/>
  <c r="B36" i="1"/>
  <c r="B35" i="1"/>
  <c r="B34" i="1"/>
  <c r="I30" i="1"/>
  <c r="I29" i="1"/>
  <c r="I28" i="1"/>
  <c r="I27" i="1"/>
  <c r="I26" i="1"/>
  <c r="I25" i="1"/>
  <c r="I24" i="1"/>
  <c r="F30" i="1"/>
  <c r="F29" i="1"/>
  <c r="F28" i="1"/>
  <c r="F27" i="1"/>
  <c r="F26" i="1"/>
  <c r="F25" i="1"/>
  <c r="F24" i="1"/>
  <c r="E30" i="1"/>
  <c r="E29" i="1"/>
  <c r="E28" i="1"/>
  <c r="E27" i="1"/>
  <c r="E26" i="1"/>
  <c r="E25" i="1"/>
  <c r="E24" i="1"/>
  <c r="H31" i="1"/>
  <c r="H30" i="1"/>
  <c r="H29" i="1"/>
  <c r="H28" i="1"/>
  <c r="H27" i="1"/>
  <c r="H26" i="1"/>
  <c r="H25" i="1"/>
  <c r="H24" i="1"/>
  <c r="C30" i="1"/>
  <c r="B30" i="1"/>
  <c r="C29" i="1"/>
  <c r="B29" i="1"/>
  <c r="C28" i="1"/>
  <c r="B28" i="1"/>
  <c r="C27" i="1"/>
  <c r="B27" i="1"/>
  <c r="C26" i="1"/>
  <c r="B26" i="1"/>
  <c r="C25" i="1"/>
  <c r="B25" i="1"/>
  <c r="I31" i="1" l="1"/>
  <c r="E31" i="1"/>
  <c r="C24" i="1"/>
  <c r="B24" i="1"/>
  <c r="I15" i="1"/>
  <c r="H15" i="1"/>
  <c r="I14" i="1"/>
  <c r="H14" i="1"/>
  <c r="F15" i="1"/>
  <c r="E15" i="1"/>
  <c r="F14" i="1"/>
  <c r="E14" i="1"/>
  <c r="C15" i="1"/>
  <c r="C14" i="1"/>
  <c r="B15" i="1"/>
  <c r="B14" i="1"/>
  <c r="L13" i="1"/>
  <c r="K13" i="1"/>
  <c r="I12" i="1"/>
  <c r="I11" i="1"/>
  <c r="I10" i="1"/>
  <c r="I9" i="1"/>
  <c r="I8" i="1"/>
  <c r="H12" i="1"/>
  <c r="H11" i="1"/>
  <c r="H10" i="1"/>
  <c r="H9" i="1"/>
  <c r="H8" i="1"/>
  <c r="H13" i="1" s="1"/>
  <c r="F12" i="1"/>
  <c r="F11" i="1"/>
  <c r="F10" i="1"/>
  <c r="F9" i="1"/>
  <c r="E12" i="1"/>
  <c r="E11" i="1"/>
  <c r="E10" i="1"/>
  <c r="E9" i="1"/>
  <c r="F8" i="1"/>
  <c r="E8" i="1"/>
  <c r="C12" i="1"/>
  <c r="B12" i="1"/>
  <c r="C11" i="1"/>
  <c r="B11" i="1"/>
  <c r="C10" i="1"/>
  <c r="B10" i="1"/>
  <c r="B13" i="1" s="1"/>
  <c r="C9" i="1"/>
  <c r="B9" i="1"/>
  <c r="C8" i="1"/>
  <c r="C13" i="1" s="1"/>
  <c r="B8" i="1"/>
  <c r="L46" i="1"/>
  <c r="K46" i="1"/>
  <c r="L39" i="1"/>
  <c r="K39" i="1"/>
  <c r="L31" i="1"/>
  <c r="K31" i="1"/>
  <c r="L23" i="1"/>
  <c r="K23" i="1"/>
  <c r="K33" i="1" s="1"/>
  <c r="L18" i="1"/>
  <c r="K18" i="1"/>
  <c r="L16" i="1"/>
  <c r="K16" i="1"/>
  <c r="L7" i="1"/>
  <c r="K7" i="1"/>
  <c r="I6" i="1"/>
  <c r="I5" i="1"/>
  <c r="H6" i="1"/>
  <c r="H5" i="1"/>
  <c r="I4" i="1"/>
  <c r="F6" i="1"/>
  <c r="F5" i="1"/>
  <c r="F4" i="1"/>
  <c r="E6" i="1"/>
  <c r="E5" i="1"/>
  <c r="H4" i="1"/>
  <c r="E4" i="1"/>
  <c r="C6" i="1"/>
  <c r="C5" i="1"/>
  <c r="C4" i="1"/>
  <c r="B6" i="1"/>
  <c r="B5" i="1"/>
  <c r="B4" i="1"/>
  <c r="E13" i="1" l="1"/>
  <c r="F13" i="1"/>
  <c r="I13" i="1"/>
  <c r="K19" i="1"/>
  <c r="K20" i="1" s="1"/>
  <c r="L47" i="1"/>
  <c r="L33" i="1"/>
  <c r="K47" i="1"/>
  <c r="K48" i="1" s="1"/>
  <c r="L19" i="1"/>
  <c r="L20" i="1" s="1"/>
  <c r="I7" i="1"/>
  <c r="B7" i="1"/>
  <c r="C7" i="1"/>
  <c r="E7" i="1"/>
  <c r="F7" i="1"/>
  <c r="H7" i="1"/>
  <c r="B16" i="1"/>
  <c r="C16" i="1"/>
  <c r="E16" i="1"/>
  <c r="F16" i="1"/>
  <c r="H16" i="1"/>
  <c r="I16" i="1"/>
  <c r="I18" i="1"/>
  <c r="B18" i="1"/>
  <c r="C18" i="1"/>
  <c r="E18" i="1"/>
  <c r="F18" i="1"/>
  <c r="H18" i="1"/>
  <c r="I23" i="1"/>
  <c r="E23" i="1"/>
  <c r="C23" i="1"/>
  <c r="F23" i="1"/>
  <c r="H23" i="1"/>
  <c r="H33" i="1" s="1"/>
  <c r="B31" i="1"/>
  <c r="C31" i="1"/>
  <c r="F31" i="1"/>
  <c r="B39" i="1"/>
  <c r="E39" i="1"/>
  <c r="C39" i="1"/>
  <c r="F39" i="1"/>
  <c r="H39" i="1"/>
  <c r="I39" i="1"/>
  <c r="C46" i="1"/>
  <c r="E46" i="1"/>
  <c r="H46" i="1"/>
  <c r="I46" i="1"/>
  <c r="F46" i="1"/>
  <c r="L48" i="1" l="1"/>
  <c r="L49" i="1" s="1"/>
  <c r="C33" i="1"/>
  <c r="K49" i="1"/>
  <c r="F19" i="1"/>
  <c r="F20" i="1" s="1"/>
  <c r="B19" i="1"/>
  <c r="B20" i="1" s="1"/>
  <c r="F47" i="1"/>
  <c r="F33" i="1"/>
  <c r="E47" i="1"/>
  <c r="I33" i="1"/>
  <c r="H19" i="1"/>
  <c r="H20" i="1" s="1"/>
  <c r="E19" i="1"/>
  <c r="E20" i="1" s="1"/>
  <c r="C19" i="1"/>
  <c r="C20" i="1" s="1"/>
  <c r="H47" i="1"/>
  <c r="H48" i="1" s="1"/>
  <c r="I19" i="1"/>
  <c r="C47" i="1"/>
  <c r="I47" i="1"/>
  <c r="E33" i="1"/>
  <c r="B46" i="1"/>
  <c r="B23" i="1"/>
  <c r="F48" i="1" l="1"/>
  <c r="F49" i="1" s="1"/>
  <c r="F51" i="1" s="1"/>
  <c r="H49" i="1"/>
  <c r="H51" i="1" s="1"/>
  <c r="B47" i="1"/>
  <c r="E48" i="1"/>
  <c r="E49" i="1" s="1"/>
  <c r="E51" i="1" s="1"/>
  <c r="I48" i="1"/>
  <c r="C48" i="1"/>
  <c r="I20" i="1"/>
  <c r="B33" i="1"/>
  <c r="B48" i="1" l="1"/>
  <c r="I49" i="1"/>
  <c r="I51" i="1" s="1"/>
  <c r="C49" i="1"/>
  <c r="C51" i="1" s="1"/>
  <c r="B49" i="1" l="1"/>
  <c r="B51" i="1" s="1"/>
</calcChain>
</file>

<file path=xl/sharedStrings.xml><?xml version="1.0" encoding="utf-8"?>
<sst xmlns="http://schemas.openxmlformats.org/spreadsheetml/2006/main" count="5627" uniqueCount="358">
  <si>
    <t>Kontrol</t>
  </si>
  <si>
    <t>Resultat</t>
  </si>
  <si>
    <t>Omkostninger i alt</t>
  </si>
  <si>
    <t>Interne Omkostninger, total</t>
  </si>
  <si>
    <t>Intern Handel, total</t>
  </si>
  <si>
    <t xml:space="preserve">Interne køb </t>
  </si>
  <si>
    <t>Bidrag Fak/Inst, total</t>
  </si>
  <si>
    <t>Øvrige</t>
  </si>
  <si>
    <t xml:space="preserve">Bygningsbidrag/Husleje </t>
  </si>
  <si>
    <t>Interne Projektomkostninger, total</t>
  </si>
  <si>
    <t>4.1.5 Projekt u. underskrift</t>
  </si>
  <si>
    <t>4.1.4 Projektregulering</t>
  </si>
  <si>
    <t>4.1.3 Medfinansiering</t>
  </si>
  <si>
    <t>4.1.2 ISO / Int.handel</t>
  </si>
  <si>
    <t>4.1.1 Overhead</t>
  </si>
  <si>
    <t>Eksterne Omkostninger, total</t>
  </si>
  <si>
    <t>Andre driftsomkostninger</t>
  </si>
  <si>
    <t>Personaleomkostninger, total</t>
  </si>
  <si>
    <t>3.2.7 AER-bidrag</t>
  </si>
  <si>
    <t>3.2.6 Refusioner</t>
  </si>
  <si>
    <t>3.2.5 Løntilskud mv.</t>
  </si>
  <si>
    <t>3.2.4 TAP-frikøb</t>
  </si>
  <si>
    <t>3.2.3 TAP-løn</t>
  </si>
  <si>
    <t>3.2.2 VIP-frikøb</t>
  </si>
  <si>
    <t>3.2.1 VIP-løn</t>
  </si>
  <si>
    <t>Forbrugsomkostninger, total</t>
  </si>
  <si>
    <t>Anlægsinvesteringer (art 35)</t>
  </si>
  <si>
    <t>3.1.2 Andre forbrugsomkosninger</t>
  </si>
  <si>
    <t xml:space="preserve"> Indtægter i alt</t>
  </si>
  <si>
    <t>Interne Indtægter, total</t>
  </si>
  <si>
    <t xml:space="preserve">Medfinansiering udstyr </t>
  </si>
  <si>
    <t>Interne Projektindtægter, total</t>
  </si>
  <si>
    <t>2.1.4 Projektregulering</t>
  </si>
  <si>
    <t>2.1.3 Medfinansiering</t>
  </si>
  <si>
    <t>2.1.2 ISO / Int. Handel</t>
  </si>
  <si>
    <t>2.1.1 Overhead</t>
  </si>
  <si>
    <t>Eksterne Indtægter, total</t>
  </si>
  <si>
    <t>1.3 Tilskudsfin. Aktiviteter</t>
  </si>
  <si>
    <t>1.2 Salg af varer og tj. ydelser</t>
  </si>
  <si>
    <t>1.1 Statstilskud</t>
  </si>
  <si>
    <t>UK 9x</t>
  </si>
  <si>
    <t>UK 10</t>
  </si>
  <si>
    <t xml:space="preserve"> </t>
  </si>
  <si>
    <t>Delsum</t>
  </si>
  <si>
    <t>B. Omkostninger i alt</t>
  </si>
  <si>
    <t>Total</t>
  </si>
  <si>
    <t>4. Interne Omkostninger</t>
  </si>
  <si>
    <t>4.4 Intern Handel</t>
  </si>
  <si>
    <t>sum</t>
  </si>
  <si>
    <t>Vedligehold Bygningsforandring</t>
  </si>
  <si>
    <t>Lokaleleje</t>
  </si>
  <si>
    <t>Kursusaktivitet</t>
  </si>
  <si>
    <t>Konsulenthonorar</t>
  </si>
  <si>
    <t>Interne Ydelser m.v.</t>
  </si>
  <si>
    <t>4.3 Bidrag Fak/Inst</t>
  </si>
  <si>
    <t>Administrative opgaver</t>
  </si>
  <si>
    <t>Fakultetsbidrag</t>
  </si>
  <si>
    <t>B. Internt ml. FAK/INST</t>
  </si>
  <si>
    <t>4.2 Interne Bidrag</t>
  </si>
  <si>
    <t>Bygningsbidrag</t>
  </si>
  <si>
    <t>FU-bidrag</t>
  </si>
  <si>
    <t>FF-Bidrag</t>
  </si>
  <si>
    <t>4.1 Interne Projektomkostninger</t>
  </si>
  <si>
    <t>Periodisering projekter (u. ju</t>
  </si>
  <si>
    <t>Projektregulering (gamel 19909</t>
  </si>
  <si>
    <t>Medfinansiering, overhead</t>
  </si>
  <si>
    <t>Medfinansiering, andet</t>
  </si>
  <si>
    <t>Medfinansiering, løn</t>
  </si>
  <si>
    <t>Medfinansiering FP7 (25%) (gam</t>
  </si>
  <si>
    <t>B. Medfin/projektregulering</t>
  </si>
  <si>
    <t>Billeje</t>
  </si>
  <si>
    <t>Bench Fee</t>
  </si>
  <si>
    <t>Intern Køb projekt</t>
  </si>
  <si>
    <t>Institutbidrag</t>
  </si>
  <si>
    <t>Ph.D. taxametertilskud</t>
  </si>
  <si>
    <t>IV-projektfortjeneste</t>
  </si>
  <si>
    <t>Overhead statslig</t>
  </si>
  <si>
    <t>B. Overhead/intern handel</t>
  </si>
  <si>
    <t>3. Eksterne Omkostninger</t>
  </si>
  <si>
    <t>3.3 Andre driftsomkostninger</t>
  </si>
  <si>
    <t>3.3.2 Hensættelser og overførsel til samarb.partner</t>
  </si>
  <si>
    <t>Evt. gevinst ifm salg af aktiv</t>
  </si>
  <si>
    <t>B. ØVIRGE DRIFTSUDGIFTER</t>
  </si>
  <si>
    <t>3.3.1 Skatter og tilskud</t>
  </si>
  <si>
    <t>Vægtafgift for motorkøretøjer</t>
  </si>
  <si>
    <t>B. VÆGTAFGIFT FOR MOTORKØRETØJ</t>
  </si>
  <si>
    <t>3.2 Personaleomkostninger</t>
  </si>
  <si>
    <t>AER-bidrag Ansættelse med lønt</t>
  </si>
  <si>
    <t>AER-bidrag Fleksjob</t>
  </si>
  <si>
    <t>AER-bidrag Institutleder</t>
  </si>
  <si>
    <t>AER-bidrag Studerende, div. st</t>
  </si>
  <si>
    <t>AER-bidrag Elever</t>
  </si>
  <si>
    <t>AER-bidrag Tidsbegrænset måned</t>
  </si>
  <si>
    <t>AER-bidrag Månedsløn TAP</t>
  </si>
  <si>
    <t>AER-bidrag AC-TAP</t>
  </si>
  <si>
    <t>AER-bidrag Censor</t>
  </si>
  <si>
    <t>AER-bidrag Studenterunderviser</t>
  </si>
  <si>
    <t>AER-bidrag Ekstern lektor</t>
  </si>
  <si>
    <t>AER-bidrag Ph.d.-timer</t>
  </si>
  <si>
    <t>AER-bidrag Undervisningsassist</t>
  </si>
  <si>
    <t>AER-bidrag Videnskabelig assis</t>
  </si>
  <si>
    <t>AER-bidrag PH.D.-stipendiat</t>
  </si>
  <si>
    <t>AER-bidrag Postdoc</t>
  </si>
  <si>
    <t>AER-bidrag Adjunkt</t>
  </si>
  <si>
    <t>AER-bidrag Lektor</t>
  </si>
  <si>
    <t>AER-bidrag Professor med særli</t>
  </si>
  <si>
    <t>AER-bidrag Professor</t>
  </si>
  <si>
    <t>B. ARBEJDSMARKEDSBIDRAG</t>
  </si>
  <si>
    <t>Refusion vedr. fleksjob - økon</t>
  </si>
  <si>
    <t>Refusion vedr. fleksjob - komm</t>
  </si>
  <si>
    <t>Refusion vedr. sygdom</t>
  </si>
  <si>
    <t>Barsel (refusion kommune)</t>
  </si>
  <si>
    <t>Periodisering refusioner</t>
  </si>
  <si>
    <t>Barsels-fond</t>
  </si>
  <si>
    <t>Refusion vedr. ansættelse med</t>
  </si>
  <si>
    <t>3.2.5 Løntilskud mv. (Frikøb)</t>
  </si>
  <si>
    <t>Pension/ATP Ansættelse med løn</t>
  </si>
  <si>
    <t>Pension/ATP Fleksjob</t>
  </si>
  <si>
    <t>Ansatte i Løntilskud</t>
  </si>
  <si>
    <t>Ansatte i Fleksjob</t>
  </si>
  <si>
    <t>Frikøb (personer aflønnet på a</t>
  </si>
  <si>
    <t>Periodisering TAP-løn</t>
  </si>
  <si>
    <t>Pension/ATP Institutleder</t>
  </si>
  <si>
    <t>Pension/ATP Studenterstudievej</t>
  </si>
  <si>
    <t>Pension/ATP Studerende, div. s</t>
  </si>
  <si>
    <t>Pension/ATP Elever</t>
  </si>
  <si>
    <t>Pension/ATP Tidsbegrænset måne</t>
  </si>
  <si>
    <t>Pension/ATP Månedsløn TAP</t>
  </si>
  <si>
    <t>Pension/ATP AC-TAP</t>
  </si>
  <si>
    <t>Institutleder</t>
  </si>
  <si>
    <t>Studenterstudievejleder</t>
  </si>
  <si>
    <t>Eksamenstilsyn</t>
  </si>
  <si>
    <t>Studentermedhjælp, div. stilli</t>
  </si>
  <si>
    <t>Elever</t>
  </si>
  <si>
    <t>Tidsbegrænset månedsløn TAP</t>
  </si>
  <si>
    <t>Månedsløn TAP</t>
  </si>
  <si>
    <t>AC-TAP</t>
  </si>
  <si>
    <t>Periodisering VIP-frikøb</t>
  </si>
  <si>
    <t>Pension/ATP Censor</t>
  </si>
  <si>
    <t>Pension/ATP Studenterundervise</t>
  </si>
  <si>
    <t>Pension/ATP Ekstern lektor</t>
  </si>
  <si>
    <t>Pension/ATP Ph.d.-timer</t>
  </si>
  <si>
    <t>Pension/ATP Undervisningsassis</t>
  </si>
  <si>
    <t>Pension/ATP Videnskabelig assi</t>
  </si>
  <si>
    <t>Pension/ATP PH.D.-stipendiat</t>
  </si>
  <si>
    <t>Pension/ATP Postdoc</t>
  </si>
  <si>
    <t>Pension/ATP Adjunkt</t>
  </si>
  <si>
    <t>Pension/ATP Lektor</t>
  </si>
  <si>
    <t>Pension/ATP Professor med særl</t>
  </si>
  <si>
    <t>Pension/ATP Professor</t>
  </si>
  <si>
    <t>Gæsteforelæser</t>
  </si>
  <si>
    <t>Censor</t>
  </si>
  <si>
    <t>Studenterunderviser</t>
  </si>
  <si>
    <t>Ekstern lektor</t>
  </si>
  <si>
    <t>Ph.d.-timer</t>
  </si>
  <si>
    <t>Undervisningsassistent</t>
  </si>
  <si>
    <t>Videnskabelig assistent</t>
  </si>
  <si>
    <t>Ph.d.-stipendiat</t>
  </si>
  <si>
    <t>Postdoc</t>
  </si>
  <si>
    <t>Adjunkt</t>
  </si>
  <si>
    <t>Lektor</t>
  </si>
  <si>
    <t>Professor med særlige opgaver</t>
  </si>
  <si>
    <t>Professor</t>
  </si>
  <si>
    <t>3.1 Forbrugsomkostninger</t>
  </si>
  <si>
    <t>BUDGET reparation og vedligeho</t>
  </si>
  <si>
    <t>Leje af materiel i øvrigt</t>
  </si>
  <si>
    <t>Leje af gasflasker</t>
  </si>
  <si>
    <t>Leje af motorkøretøjer t.o.m.</t>
  </si>
  <si>
    <t>Varer i øvrigt</t>
  </si>
  <si>
    <t>Reperationer i øvrigt</t>
  </si>
  <si>
    <t>Reservedele til maskiner/udsty</t>
  </si>
  <si>
    <t>Kemikalier, maling, glasvarer,</t>
  </si>
  <si>
    <t>Bygninger, elektriske artikler</t>
  </si>
  <si>
    <t>Bygninger, Jern og metalvarer</t>
  </si>
  <si>
    <t>Bygninger, Træ og bygningsvare</t>
  </si>
  <si>
    <t>Arbejdstøj, uniformer, sikkerh</t>
  </si>
  <si>
    <t>Bygningsdrift, Rengørings- og</t>
  </si>
  <si>
    <t>Elektriske og elektroniske kom</t>
  </si>
  <si>
    <t>Kemikalier, maling, glasvarer</t>
  </si>
  <si>
    <t>Plastik, jern, beton, pippette</t>
  </si>
  <si>
    <t>Engangsservice</t>
  </si>
  <si>
    <t>Bøger</t>
  </si>
  <si>
    <t>Kontorartikler</t>
  </si>
  <si>
    <t>BUDGET Køb af varer i  øvrigt</t>
  </si>
  <si>
    <t>Tjenesteydelser i øvrigt</t>
  </si>
  <si>
    <t>IT licenser leje</t>
  </si>
  <si>
    <t>Foreningskontingent</t>
  </si>
  <si>
    <t>Forsikringer</t>
  </si>
  <si>
    <t>Gebyrer/afgifter mv.</t>
  </si>
  <si>
    <t>Indbinding af bøger, publikati</t>
  </si>
  <si>
    <t>Trykning</t>
  </si>
  <si>
    <t>PR-virksomhed/reklame</t>
  </si>
  <si>
    <t>Annoncering uddannelse</t>
  </si>
  <si>
    <t>Forsendelse/fragt</t>
  </si>
  <si>
    <t>Telefoni, internet/bredbånd</t>
  </si>
  <si>
    <t>Ekstern service på IT-udstyr</t>
  </si>
  <si>
    <t>Vask, rensning m.v.</t>
  </si>
  <si>
    <t>Rengøring</t>
  </si>
  <si>
    <t>Internatudgifter - faktura ikk</t>
  </si>
  <si>
    <t>Konferencegebyr</t>
  </si>
  <si>
    <t>Kursusudgifter</t>
  </si>
  <si>
    <t>BUDGET kursusomkostninger</t>
  </si>
  <si>
    <t>Revisorbistand</t>
  </si>
  <si>
    <t>Konsulentydelser</t>
  </si>
  <si>
    <t>BUDGET Køb af tjenesteydelser</t>
  </si>
  <si>
    <t>Brændstof, olie mv. personbile</t>
  </si>
  <si>
    <t>BUDGET drivmidler til motorkør</t>
  </si>
  <si>
    <t>El-installation</t>
  </si>
  <si>
    <t>Køling</t>
  </si>
  <si>
    <t>Service- og tekniske kontrakte</t>
  </si>
  <si>
    <t>Rep og vedligehold af andre mo</t>
  </si>
  <si>
    <t>Rep og vedligehold af personbi</t>
  </si>
  <si>
    <t>Reparation og vedligehold i øv</t>
  </si>
  <si>
    <t>Bespisning på AAU samt kaffe,</t>
  </si>
  <si>
    <t>Gaver, blomster mv. til medarb</t>
  </si>
  <si>
    <t>Frugtordninger</t>
  </si>
  <si>
    <t>Bespisning på AAU (Social kara</t>
  </si>
  <si>
    <t>Bespisning på restaurant el. N</t>
  </si>
  <si>
    <t>BUDGET Interne ydelser m.v.</t>
  </si>
  <si>
    <t>Akademiske begivenheder og stu</t>
  </si>
  <si>
    <t>Bespisning på AAU, samt kaffe,</t>
  </si>
  <si>
    <t>Gaver, kranse og lign til ekst</t>
  </si>
  <si>
    <t>Mad, kaffe, te, vand, brød/kag</t>
  </si>
  <si>
    <t>BUDGET Repræsentation (Normal)</t>
  </si>
  <si>
    <t>Oplysningspligtige rejseudgift</t>
  </si>
  <si>
    <t>Rejser og befordring</t>
  </si>
  <si>
    <t>BUDGET Rejser og befordring</t>
  </si>
  <si>
    <t>BUDGET Andre ordinære omkostni</t>
  </si>
  <si>
    <t>IT Software</t>
  </si>
  <si>
    <t>Driftsmateriel</t>
  </si>
  <si>
    <t>Forsøgsudstyr og -maskiner</t>
  </si>
  <si>
    <t>BUDGET LEJE, VEDLIGEHOLDELSE O</t>
  </si>
  <si>
    <t>Software køb til eje</t>
  </si>
  <si>
    <t>Mobiltelefoner</t>
  </si>
  <si>
    <t>Bærbarer, PC'er, Tablets, Spil</t>
  </si>
  <si>
    <t>Indkøb af IT der ikke aktivere</t>
  </si>
  <si>
    <t>Inventar der ikke aktiveres</t>
  </si>
  <si>
    <t>Driftsmateriel ikke aktivering</t>
  </si>
  <si>
    <t>Forsøgsudstyr og -maskiner ikk</t>
  </si>
  <si>
    <t>BUDGET Installationer, indretn</t>
  </si>
  <si>
    <t>3.1.1 Husleje</t>
  </si>
  <si>
    <t>Leje af lokaler</t>
  </si>
  <si>
    <t>A. Indtægter i alt</t>
  </si>
  <si>
    <t>2. Interne Indtægter</t>
  </si>
  <si>
    <t>2.4 Intern Handel</t>
  </si>
  <si>
    <t>2.3 Bidrag Fak/Inst</t>
  </si>
  <si>
    <t>Medfin Udstyr</t>
  </si>
  <si>
    <t>2.1 Interne Projektindtægter</t>
  </si>
  <si>
    <t>2.1.5 Projekt u. underskrift</t>
  </si>
  <si>
    <t>Projektregulering (gammel 1990</t>
  </si>
  <si>
    <t>Intern Salg projekt</t>
  </si>
  <si>
    <t>1. Eksterne Indtægter</t>
  </si>
  <si>
    <t>Periodisering(Statsl. og ikke</t>
  </si>
  <si>
    <t>Offentlige udenlandske</t>
  </si>
  <si>
    <t>Private udenlandske</t>
  </si>
  <si>
    <t>EU Regionalfonden</t>
  </si>
  <si>
    <t>Danske øvrige offentlige</t>
  </si>
  <si>
    <t>Overført til samarbejdspartner</t>
  </si>
  <si>
    <t>Danske private tilskud i øvrig</t>
  </si>
  <si>
    <t>Danske private fonde og organi</t>
  </si>
  <si>
    <t>Danske private virksomheder</t>
  </si>
  <si>
    <t>Danske statslige</t>
  </si>
  <si>
    <t>B. ØVR.LØBENDE OVERFØRSELSINDT</t>
  </si>
  <si>
    <t>EU</t>
  </si>
  <si>
    <t>Deltagerbetaling udenlandske s</t>
  </si>
  <si>
    <t>Taxameterafgift ordinær udd.</t>
  </si>
  <si>
    <t>Deltagerbetaling ÅU</t>
  </si>
  <si>
    <t>BUDGET diverse driftsindtægter</t>
  </si>
  <si>
    <t>Indtægt  (IV)</t>
  </si>
  <si>
    <t>Deltagerbetaling, ej konferenc</t>
  </si>
  <si>
    <t>Salg af diverse tjenesteydelse</t>
  </si>
  <si>
    <t>Udlejning af AAU lokaler</t>
  </si>
  <si>
    <t>Deltagerbetaling konferencer</t>
  </si>
  <si>
    <t>Salg af undervisning, samarbej</t>
  </si>
  <si>
    <t>BUDGET Salg af tjenesteydelser</t>
  </si>
  <si>
    <t>Øvrige formål</t>
  </si>
  <si>
    <t>Basisforskning</t>
  </si>
  <si>
    <t>Fripladser</t>
  </si>
  <si>
    <t>Udvekslingsstuderende</t>
  </si>
  <si>
    <t>Deltidsuddannelse</t>
  </si>
  <si>
    <t>Heltidsuddannelse</t>
  </si>
  <si>
    <t>UK 97 F</t>
  </si>
  <si>
    <t>UK 95 F</t>
  </si>
  <si>
    <t>UK 90 F</t>
  </si>
  <si>
    <t>UK 10 F</t>
  </si>
  <si>
    <t>UK 97 B</t>
  </si>
  <si>
    <t>UK 95 B</t>
  </si>
  <si>
    <t>UK 90 B</t>
  </si>
  <si>
    <t>UK 10 B</t>
  </si>
  <si>
    <t>ARTTEKST</t>
  </si>
  <si>
    <t>ART</t>
  </si>
  <si>
    <t>ART4</t>
  </si>
  <si>
    <t>ART3</t>
  </si>
  <si>
    <t>ART2</t>
  </si>
  <si>
    <t>ART1</t>
  </si>
  <si>
    <t>ART5</t>
  </si>
  <si>
    <t>Ankerbudget 2022</t>
  </si>
  <si>
    <t>Budget pr. 30/4-22</t>
  </si>
  <si>
    <t>Realiseret 2022 pr. 30/4-22</t>
  </si>
  <si>
    <r>
      <t xml:space="preserve">Budget
</t>
    </r>
    <r>
      <rPr>
        <sz val="10"/>
        <color theme="1"/>
        <rFont val="Calibri"/>
        <family val="2"/>
        <scheme val="minor"/>
      </rPr>
      <t>(30-04-2022)</t>
    </r>
  </si>
  <si>
    <r>
      <t xml:space="preserve">Ankerbudget
</t>
    </r>
    <r>
      <rPr>
        <sz val="10"/>
        <color theme="1"/>
        <rFont val="Calibri"/>
        <family val="2"/>
        <scheme val="minor"/>
      </rPr>
      <t>(2022)</t>
    </r>
  </si>
  <si>
    <t xml:space="preserve">Institut for Materialer og Produktion </t>
  </si>
  <si>
    <t>C. Øvrige</t>
  </si>
  <si>
    <t>6. Finansielle Poster</t>
  </si>
  <si>
    <t>6.1 Finansielle poster</t>
  </si>
  <si>
    <t>Kursdifferencer</t>
  </si>
  <si>
    <t>Morarenter</t>
  </si>
  <si>
    <t>Artikler vedr. bygninger</t>
  </si>
  <si>
    <t>PhD/forskerskole</t>
  </si>
  <si>
    <t>Medfinansiering, anlæg</t>
  </si>
  <si>
    <t>EU-moms</t>
  </si>
  <si>
    <t>Hensættelse Debitorer indevære</t>
  </si>
  <si>
    <t>AER-bidrag Studenterstudievejl</t>
  </si>
  <si>
    <t>Refusion vedr. sygdom - fleksj</t>
  </si>
  <si>
    <t>Seniorordning</t>
  </si>
  <si>
    <t>Jubilæumsgratiale</t>
  </si>
  <si>
    <t>Periodisering TAP-frikøb</t>
  </si>
  <si>
    <t>Akademisk medarbejder (timeløn</t>
  </si>
  <si>
    <t>Tidsbegrænset månedsløn AC-TAP</t>
  </si>
  <si>
    <t>Periodisering VIP-løn</t>
  </si>
  <si>
    <t>Adjunkt/lektor</t>
  </si>
  <si>
    <t>Forskningsprofessor - SKAL IKK</t>
  </si>
  <si>
    <t>Forskningsudstyr</t>
  </si>
  <si>
    <t>Elektronisk udstyr</t>
  </si>
  <si>
    <t>Bygningsdrift/bygningsartikler</t>
  </si>
  <si>
    <t>Bygningsdrift, Elpærer/lysstof</t>
  </si>
  <si>
    <t>Undervisnings- og forskningsar</t>
  </si>
  <si>
    <t>Toiletpapir/håndklæder</t>
  </si>
  <si>
    <t>Tidsskrifter</t>
  </si>
  <si>
    <t>Annoncering stillingsopslag</t>
  </si>
  <si>
    <t>Porto</t>
  </si>
  <si>
    <t>Spedition, klarering m.v.</t>
  </si>
  <si>
    <t>Persontransport/busleje med ch</t>
  </si>
  <si>
    <t>Renovation (private ren.firmae</t>
  </si>
  <si>
    <t>Lægeattester m.v.</t>
  </si>
  <si>
    <t>Brændstof, olie mv. til øvrige</t>
  </si>
  <si>
    <t>Rep og vedligehold af kontorin</t>
  </si>
  <si>
    <t>Rep og vedligehold af andet tr</t>
  </si>
  <si>
    <t>Reklamegaver under 100 kr. - r</t>
  </si>
  <si>
    <t>2.5 Intern Institut</t>
  </si>
  <si>
    <t>Medfinansiering VFV eget insti</t>
  </si>
  <si>
    <t>PhD. taxameter</t>
  </si>
  <si>
    <t>Strategimidler VFV taxameter</t>
  </si>
  <si>
    <t>Medfinansiering VFV eget hoved</t>
  </si>
  <si>
    <t>Medfinansiering VFV Rektor</t>
  </si>
  <si>
    <t>Danske regioner</t>
  </si>
  <si>
    <t>Danske kommuner</t>
  </si>
  <si>
    <t>Indtægter i øvrigt</t>
  </si>
  <si>
    <t>Brugerbetalt konference aktivi</t>
  </si>
  <si>
    <t>BUDGET Salg af varer og tjenes</t>
  </si>
  <si>
    <t>Viderefordelt vedr. Øvrige for</t>
  </si>
  <si>
    <t>Sum Faktisk ÅTD</t>
  </si>
  <si>
    <t>% Afvigelse</t>
  </si>
  <si>
    <t>Afvigelse i kr</t>
  </si>
  <si>
    <t>Sum Faktisk</t>
  </si>
  <si>
    <t>Sum Budget</t>
  </si>
  <si>
    <r>
      <t xml:space="preserve">Realiseret
</t>
    </r>
    <r>
      <rPr>
        <sz val="10"/>
        <color theme="1"/>
        <rFont val="Calibri"/>
        <family val="2"/>
        <scheme val="minor"/>
      </rPr>
      <t>(30-04-2022)</t>
    </r>
  </si>
  <si>
    <r>
      <rPr>
        <b/>
        <sz val="14"/>
        <color theme="1"/>
        <rFont val="Calibri"/>
        <family val="2"/>
        <scheme val="minor"/>
      </rPr>
      <t>Difference</t>
    </r>
    <r>
      <rPr>
        <b/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(Realiseret ift. budget)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</si>
</sst>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0#############E+###"/>
    <numFmt numFmtId="165" formatCode="##############"/>
    <numFmt numFmtId="166" formatCode="#,##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rgb="FF00B050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0" fillId="2" borderId="0" xfId="0" applyFill="1"/>
    <xf numFmtId="3" fontId="0" fillId="2" borderId="0" xfId="0" applyNumberFormat="1" applyFill="1"/>
    <xf numFmtId="3" fontId="3" fillId="3" borderId="1" xfId="1" applyNumberFormat="1" applyFont="1" applyFill="1" applyBorder="1"/>
    <xf numFmtId="3" fontId="4" fillId="4" borderId="2" xfId="1" applyNumberFormat="1" applyFont="1" applyFill="1" applyBorder="1"/>
    <xf numFmtId="3" fontId="4" fillId="4" borderId="3" xfId="1" applyNumberFormat="1" applyFont="1" applyFill="1" applyBorder="1"/>
    <xf numFmtId="3" fontId="4" fillId="3" borderId="1" xfId="1" applyNumberFormat="1" applyFont="1" applyFill="1" applyBorder="1"/>
    <xf numFmtId="3" fontId="4" fillId="4" borderId="4" xfId="1" applyNumberFormat="1" applyFont="1" applyFill="1" applyBorder="1"/>
    <xf numFmtId="0" fontId="5" fillId="4" borderId="5" xfId="2" applyFont="1" applyFill="1" applyBorder="1"/>
    <xf numFmtId="3" fontId="3" fillId="3" borderId="6" xfId="1" applyNumberFormat="1" applyFont="1" applyFill="1" applyBorder="1"/>
    <xf numFmtId="3" fontId="4" fillId="5" borderId="7" xfId="1" applyNumberFormat="1" applyFont="1" applyFill="1" applyBorder="1"/>
    <xf numFmtId="3" fontId="4" fillId="5" borderId="8" xfId="1" applyNumberFormat="1" applyFont="1" applyFill="1" applyBorder="1"/>
    <xf numFmtId="3" fontId="4" fillId="3" borderId="6" xfId="1" applyNumberFormat="1" applyFont="1" applyFill="1" applyBorder="1"/>
    <xf numFmtId="3" fontId="4" fillId="5" borderId="9" xfId="1" applyNumberFormat="1" applyFont="1" applyFill="1" applyBorder="1"/>
    <xf numFmtId="0" fontId="5" fillId="5" borderId="5" xfId="2" applyFont="1" applyFill="1" applyBorder="1"/>
    <xf numFmtId="3" fontId="4" fillId="6" borderId="10" xfId="1" applyNumberFormat="1" applyFont="1" applyFill="1" applyBorder="1"/>
    <xf numFmtId="3" fontId="4" fillId="6" borderId="11" xfId="1" applyNumberFormat="1" applyFont="1" applyFill="1" applyBorder="1"/>
    <xf numFmtId="3" fontId="4" fillId="6" borderId="12" xfId="1" applyNumberFormat="1" applyFont="1" applyFill="1" applyBorder="1"/>
    <xf numFmtId="0" fontId="5" fillId="6" borderId="13" xfId="2" applyFont="1" applyFill="1" applyBorder="1"/>
    <xf numFmtId="3" fontId="4" fillId="7" borderId="10" xfId="1" applyNumberFormat="1" applyFont="1" applyFill="1" applyBorder="1"/>
    <xf numFmtId="3" fontId="4" fillId="7" borderId="11" xfId="1" applyNumberFormat="1" applyFont="1" applyFill="1" applyBorder="1"/>
    <xf numFmtId="3" fontId="4" fillId="7" borderId="12" xfId="1" applyNumberFormat="1" applyFont="1" applyFill="1" applyBorder="1"/>
    <xf numFmtId="0" fontId="5" fillId="7" borderId="14" xfId="2" applyFont="1" applyFill="1" applyBorder="1"/>
    <xf numFmtId="3" fontId="3" fillId="3" borderId="6" xfId="2" applyNumberFormat="1" applyFont="1" applyFill="1" applyBorder="1"/>
    <xf numFmtId="3" fontId="4" fillId="8" borderId="15" xfId="2" applyNumberFormat="1" applyFont="1" applyFill="1" applyBorder="1"/>
    <xf numFmtId="3" fontId="4" fillId="8" borderId="16" xfId="2" applyNumberFormat="1" applyFont="1" applyFill="1" applyBorder="1"/>
    <xf numFmtId="3" fontId="4" fillId="3" borderId="6" xfId="2" applyNumberFormat="1" applyFont="1" applyFill="1" applyBorder="1"/>
    <xf numFmtId="3" fontId="4" fillId="8" borderId="17" xfId="2" applyNumberFormat="1" applyFont="1" applyFill="1" applyBorder="1"/>
    <xf numFmtId="0" fontId="4" fillId="8" borderId="18" xfId="2" applyFont="1" applyFill="1" applyBorder="1"/>
    <xf numFmtId="3" fontId="4" fillId="8" borderId="16" xfId="1" applyNumberFormat="1" applyFont="1" applyFill="1" applyBorder="1"/>
    <xf numFmtId="3" fontId="4" fillId="8" borderId="17" xfId="1" applyNumberFormat="1" applyFont="1" applyFill="1" applyBorder="1"/>
    <xf numFmtId="0" fontId="6" fillId="8" borderId="18" xfId="2" applyFont="1" applyFill="1" applyBorder="1"/>
    <xf numFmtId="164" fontId="7" fillId="8" borderId="18" xfId="2" applyNumberFormat="1" applyFont="1" applyFill="1" applyBorder="1"/>
    <xf numFmtId="0" fontId="4" fillId="8" borderId="19" xfId="2" applyFont="1" applyFill="1" applyBorder="1"/>
    <xf numFmtId="3" fontId="4" fillId="8" borderId="20" xfId="2" applyNumberFormat="1" applyFont="1" applyFill="1" applyBorder="1"/>
    <xf numFmtId="3" fontId="4" fillId="8" borderId="21" xfId="2" applyNumberFormat="1" applyFont="1" applyFill="1" applyBorder="1"/>
    <xf numFmtId="0" fontId="4" fillId="8" borderId="22" xfId="2" applyFont="1" applyFill="1" applyBorder="1"/>
    <xf numFmtId="0" fontId="4" fillId="8" borderId="23" xfId="2" applyFont="1" applyFill="1" applyBorder="1"/>
    <xf numFmtId="0" fontId="3" fillId="3" borderId="6" xfId="2" applyFont="1" applyFill="1" applyBorder="1"/>
    <xf numFmtId="0" fontId="3" fillId="9" borderId="10" xfId="2" applyFont="1" applyFill="1" applyBorder="1" applyAlignment="1">
      <alignment horizontal="center"/>
    </xf>
    <xf numFmtId="0" fontId="3" fillId="3" borderId="6" xfId="2" applyFont="1" applyFill="1" applyBorder="1" applyAlignment="1">
      <alignment horizontal="center"/>
    </xf>
    <xf numFmtId="0" fontId="3" fillId="9" borderId="24" xfId="2" applyFont="1" applyFill="1" applyBorder="1" applyAlignment="1">
      <alignment horizontal="center"/>
    </xf>
    <xf numFmtId="0" fontId="3" fillId="9" borderId="25" xfId="2" applyFont="1" applyFill="1" applyBorder="1"/>
    <xf numFmtId="0" fontId="0" fillId="3" borderId="6" xfId="0" applyFill="1" applyBorder="1"/>
    <xf numFmtId="0" fontId="0" fillId="2" borderId="27" xfId="0" applyFill="1" applyBorder="1"/>
    <xf numFmtId="3" fontId="10" fillId="10" borderId="28" xfId="0" applyNumberFormat="1" applyFont="1" applyFill="1" applyBorder="1" applyAlignment="1">
      <alignment horizontal="right" vertical="center"/>
    </xf>
    <xf numFmtId="0" fontId="10" fillId="11" borderId="28" xfId="0" applyFont="1" applyFill="1" applyBorder="1" applyAlignment="1">
      <alignment horizontal="left" vertical="center"/>
    </xf>
    <xf numFmtId="0" fontId="10" fillId="10" borderId="29" xfId="0" applyFont="1" applyFill="1" applyBorder="1" applyAlignment="1">
      <alignment horizontal="left" vertical="center"/>
    </xf>
    <xf numFmtId="165" fontId="10" fillId="10" borderId="30" xfId="0" applyNumberFormat="1" applyFont="1" applyFill="1" applyBorder="1" applyAlignment="1">
      <alignment horizontal="left" vertical="center"/>
    </xf>
    <xf numFmtId="165" fontId="10" fillId="10" borderId="31" xfId="0" applyNumberFormat="1" applyFont="1" applyFill="1" applyBorder="1" applyAlignment="1">
      <alignment horizontal="left" vertical="center"/>
    </xf>
    <xf numFmtId="165" fontId="10" fillId="12" borderId="32" xfId="0" applyNumberFormat="1" applyFont="1" applyFill="1" applyBorder="1" applyAlignment="1">
      <alignment horizontal="left" vertical="center"/>
    </xf>
    <xf numFmtId="0" fontId="10" fillId="12" borderId="32" xfId="0" applyFont="1" applyFill="1" applyBorder="1" applyAlignment="1">
      <alignment horizontal="right" vertical="center"/>
    </xf>
    <xf numFmtId="3" fontId="10" fillId="12" borderId="32" xfId="0" applyNumberFormat="1" applyFont="1" applyFill="1" applyBorder="1" applyAlignment="1">
      <alignment horizontal="right" vertical="center"/>
    </xf>
    <xf numFmtId="0" fontId="10" fillId="11" borderId="32" xfId="0" applyFont="1" applyFill="1" applyBorder="1" applyAlignment="1">
      <alignment horizontal="left" vertical="center"/>
    </xf>
    <xf numFmtId="0" fontId="10" fillId="12" borderId="32" xfId="0" applyFont="1" applyFill="1" applyBorder="1" applyAlignment="1">
      <alignment horizontal="left" vertical="center"/>
    </xf>
    <xf numFmtId="0" fontId="10" fillId="12" borderId="32" xfId="0" applyFont="1" applyFill="1" applyBorder="1" applyAlignment="1">
      <alignment horizontal="left" vertical="center" wrapText="1"/>
    </xf>
    <xf numFmtId="0" fontId="10" fillId="11" borderId="32" xfId="0" applyFont="1" applyFill="1" applyBorder="1" applyAlignment="1">
      <alignment horizontal="left" vertical="center" wrapText="1"/>
    </xf>
    <xf numFmtId="0" fontId="10" fillId="13" borderId="33" xfId="0" applyFont="1" applyFill="1" applyBorder="1" applyAlignment="1">
      <alignment horizontal="left" vertical="center" wrapText="1"/>
    </xf>
    <xf numFmtId="0" fontId="10" fillId="13" borderId="34" xfId="0" applyFont="1" applyFill="1" applyBorder="1" applyAlignment="1">
      <alignment horizontal="left" vertical="center" wrapText="1"/>
    </xf>
    <xf numFmtId="3" fontId="10" fillId="14" borderId="32" xfId="0" applyNumberFormat="1" applyFont="1" applyFill="1" applyBorder="1" applyAlignment="1">
      <alignment horizontal="right" vertical="center"/>
    </xf>
    <xf numFmtId="0" fontId="4" fillId="8" borderId="6" xfId="2" applyFont="1" applyFill="1" applyBorder="1"/>
    <xf numFmtId="3" fontId="4" fillId="8" borderId="0" xfId="2" applyNumberFormat="1" applyFont="1" applyFill="1" applyBorder="1"/>
    <xf numFmtId="3" fontId="12" fillId="10" borderId="28" xfId="0" applyNumberFormat="1" applyFont="1" applyFill="1" applyBorder="1" applyAlignment="1">
      <alignment horizontal="right" vertical="center"/>
    </xf>
    <xf numFmtId="0" fontId="12" fillId="11" borderId="28" xfId="0" applyFont="1" applyFill="1" applyBorder="1" applyAlignment="1">
      <alignment horizontal="left" vertical="center"/>
    </xf>
    <xf numFmtId="166" fontId="14" fillId="10" borderId="28" xfId="0" applyNumberFormat="1" applyFont="1" applyFill="1" applyBorder="1" applyAlignment="1">
      <alignment horizontal="right" vertical="center"/>
    </xf>
    <xf numFmtId="166" fontId="10" fillId="10" borderId="28" xfId="0" applyNumberFormat="1" applyFont="1" applyFill="1" applyBorder="1" applyAlignment="1">
      <alignment horizontal="left" vertical="center"/>
    </xf>
    <xf numFmtId="166" fontId="10" fillId="12" borderId="32" xfId="0" applyNumberFormat="1" applyFont="1" applyFill="1" applyBorder="1" applyAlignment="1">
      <alignment horizontal="left" vertical="center"/>
    </xf>
    <xf numFmtId="166" fontId="10" fillId="10" borderId="28" xfId="0" applyNumberFormat="1" applyFont="1" applyFill="1" applyBorder="1" applyAlignment="1">
      <alignment horizontal="right" vertical="center"/>
    </xf>
    <xf numFmtId="166" fontId="14" fillId="12" borderId="32" xfId="0" applyNumberFormat="1" applyFont="1" applyFill="1" applyBorder="1" applyAlignment="1">
      <alignment horizontal="right" vertical="center"/>
    </xf>
    <xf numFmtId="166" fontId="10" fillId="12" borderId="32" xfId="0" applyNumberFormat="1" applyFont="1" applyFill="1" applyBorder="1" applyAlignment="1">
      <alignment horizontal="right" vertical="center"/>
    </xf>
    <xf numFmtId="0" fontId="15" fillId="2" borderId="0" xfId="0" applyFont="1" applyFill="1"/>
    <xf numFmtId="3" fontId="15" fillId="2" borderId="0" xfId="0" applyNumberFormat="1" applyFont="1" applyFill="1"/>
    <xf numFmtId="0" fontId="0" fillId="2" borderId="0" xfId="0" quotePrefix="1" applyFill="1"/>
    <xf numFmtId="0" fontId="9" fillId="2" borderId="0" xfId="0" applyFont="1" applyFill="1" applyAlignment="1">
      <alignment horizontal="center"/>
    </xf>
    <xf numFmtId="0" fontId="8" fillId="2" borderId="26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0" fontId="1" fillId="0" borderId="35" xfId="0" applyFont="1" applyBorder="1" applyAlignment="1">
      <alignment horizontal="center"/>
    </xf>
  </cellXfs>
  <cellStyles count="3">
    <cellStyle name="Normal" xfId="0" builtinId="0"/>
    <cellStyle name="Normal 2 2" xfId="1" xr:uid="{058F931F-1228-4455-91E0-99D0DA9F046D}"/>
    <cellStyle name="Normal 5" xfId="2" xr:uid="{8F29A521-2802-4513-BCF4-2C75A4BDD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626F-6A5B-4BE4-B15D-1578D01588CF}">
  <dimension ref="A1:S53"/>
  <sheetViews>
    <sheetView tabSelected="1" workbookViewId="0">
      <pane ySplit="1" topLeftCell="A2" activePane="bottomLeft" state="frozen"/>
      <selection pane="bottomLeft" activeCell="P11" sqref="P11"/>
    </sheetView>
  </sheetViews>
  <sheetFormatPr defaultColWidth="8.88671875" defaultRowHeight="14.4" x14ac:dyDescent="0.3"/>
  <cols>
    <col min="1" max="1" width="29" style="1" bestFit="1" customWidth="1"/>
    <col min="2" max="3" width="8.88671875" style="1"/>
    <col min="4" max="4" width="1.5546875" style="1" customWidth="1"/>
    <col min="5" max="6" width="8.88671875" style="1"/>
    <col min="7" max="7" width="1.5546875" style="1" customWidth="1"/>
    <col min="8" max="9" width="8.88671875" style="1"/>
    <col min="10" max="10" width="1.5546875" style="1" customWidth="1"/>
    <col min="11" max="12" width="8.88671875" style="1"/>
    <col min="13" max="13" width="1.5546875" style="1" customWidth="1"/>
    <col min="14" max="16384" width="8.88671875" style="1"/>
  </cols>
  <sheetData>
    <row r="1" spans="1:19" ht="25.8" x14ac:dyDescent="0.5">
      <c r="A1" s="73" t="s">
        <v>301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9" ht="32.4" customHeight="1" thickBot="1" x14ac:dyDescent="0.4">
      <c r="A2" s="44"/>
      <c r="B2" s="74" t="s">
        <v>300</v>
      </c>
      <c r="C2" s="75"/>
      <c r="D2" s="43"/>
      <c r="E2" s="74" t="s">
        <v>299</v>
      </c>
      <c r="F2" s="76"/>
      <c r="G2" s="43"/>
      <c r="H2" s="74" t="s">
        <v>356</v>
      </c>
      <c r="I2" s="75"/>
      <c r="J2" s="43"/>
      <c r="K2" s="77" t="s">
        <v>357</v>
      </c>
      <c r="L2" s="78"/>
      <c r="M2" s="43"/>
    </row>
    <row r="3" spans="1:19" ht="15" thickBot="1" x14ac:dyDescent="0.35">
      <c r="A3" s="42"/>
      <c r="B3" s="41" t="s">
        <v>41</v>
      </c>
      <c r="C3" s="39" t="s">
        <v>40</v>
      </c>
      <c r="D3" s="40"/>
      <c r="E3" s="41" t="s">
        <v>41</v>
      </c>
      <c r="F3" s="39" t="s">
        <v>40</v>
      </c>
      <c r="G3" s="40"/>
      <c r="H3" s="39" t="s">
        <v>41</v>
      </c>
      <c r="I3" s="39" t="s">
        <v>40</v>
      </c>
      <c r="J3" s="38"/>
      <c r="K3" s="39" t="s">
        <v>41</v>
      </c>
      <c r="L3" s="39" t="s">
        <v>40</v>
      </c>
      <c r="M3" s="38"/>
      <c r="O3" s="72"/>
    </row>
    <row r="4" spans="1:19" x14ac:dyDescent="0.3">
      <c r="A4" s="31" t="s">
        <v>39</v>
      </c>
      <c r="B4" s="27">
        <f>SUM('QV Data - 2022'!H3:H8)</f>
        <v>-128899.90299999998</v>
      </c>
      <c r="C4" s="24">
        <f>SUM('QV Data - 2022'!I3:K8)</f>
        <v>0</v>
      </c>
      <c r="D4" s="26"/>
      <c r="E4" s="27">
        <f>SUM('QV Data - 2022'!M3:M8)</f>
        <v>-42966.634333333313</v>
      </c>
      <c r="F4" s="24">
        <f>SUM('QV Data - 2022'!N3:P8)</f>
        <v>0</v>
      </c>
      <c r="G4" s="26"/>
      <c r="H4" s="25">
        <f>SUM('QV Data - 2022'!R3:R8)</f>
        <v>-42966.634319999997</v>
      </c>
      <c r="I4" s="24">
        <f>SUM('QV Data - 2022'!S3:U8)</f>
        <v>0</v>
      </c>
      <c r="J4" s="23"/>
      <c r="K4" s="25">
        <f>E4-H4</f>
        <v>-1.3333316019270569E-5</v>
      </c>
      <c r="L4" s="25">
        <f t="shared" ref="L4" si="0">F4-I4</f>
        <v>0</v>
      </c>
      <c r="M4" s="23"/>
      <c r="O4" s="72"/>
      <c r="Q4" s="2"/>
      <c r="R4" s="2"/>
      <c r="S4" s="2"/>
    </row>
    <row r="5" spans="1:19" x14ac:dyDescent="0.3">
      <c r="A5" s="31" t="s">
        <v>38</v>
      </c>
      <c r="B5" s="27">
        <f>SUM('QV Data - 2022'!H12:H18,'QV Data - 2022'!H21:H24)</f>
        <v>-4285.74</v>
      </c>
      <c r="C5" s="24">
        <f>SUM('QV Data - 2022'!I12:K18,'QV Data - 2022'!I21:K24)</f>
        <v>-500.00000000000028</v>
      </c>
      <c r="D5" s="26"/>
      <c r="E5" s="27">
        <f>SUM('QV Data - 2022'!M12:M18,'QV Data - 2022'!M21:M24)</f>
        <v>-1361.913333333333</v>
      </c>
      <c r="F5" s="24">
        <f>SUM('QV Data - 2022'!N12:P18,'QV Data - 2022'!N21:P24)</f>
        <v>-166.6666666666668</v>
      </c>
      <c r="G5" s="26"/>
      <c r="H5" s="25">
        <f>SUM('QV Data - 2022'!R12:R18,'QV Data - 2022'!R21:R24)</f>
        <v>-1752.5102099999999</v>
      </c>
      <c r="I5" s="24">
        <f>SUM('QV Data - 2022'!S12:U18,'QV Data - 2022'!S21:U24)</f>
        <v>-179.42860999999999</v>
      </c>
      <c r="J5" s="23"/>
      <c r="K5" s="25">
        <f t="shared" ref="K5:K6" si="1">E5-H5</f>
        <v>390.59687666666696</v>
      </c>
      <c r="L5" s="25">
        <f t="shared" ref="L5:L6" si="2">F5-I5</f>
        <v>12.761943333333193</v>
      </c>
      <c r="M5" s="23"/>
      <c r="Q5" s="2"/>
      <c r="R5" s="2"/>
      <c r="S5" s="2"/>
    </row>
    <row r="6" spans="1:19" ht="15" thickBot="1" x14ac:dyDescent="0.35">
      <c r="A6" s="31" t="s">
        <v>37</v>
      </c>
      <c r="B6" s="27">
        <f>SUM('QV Data - 2022'!H28,'QV Data - 2022'!H31:H41)</f>
        <v>0</v>
      </c>
      <c r="C6" s="24">
        <f>SUM('QV Data - 2022'!I28:K28,'QV Data - 2022'!I31:K41)</f>
        <v>-54406.234200045525</v>
      </c>
      <c r="D6" s="26"/>
      <c r="E6" s="27">
        <f>SUM('QV Data - 2022'!M28,'QV Data - 2022'!M31:M41)</f>
        <v>0</v>
      </c>
      <c r="F6" s="24">
        <f>SUM('QV Data - 2022'!N28:P28,'QV Data - 2022'!N31:P41)</f>
        <v>-15794.386326335232</v>
      </c>
      <c r="G6" s="26"/>
      <c r="H6" s="25">
        <f>SUM('QV Data - 2022'!R28,'QV Data - 2022'!R31:R41)</f>
        <v>0</v>
      </c>
      <c r="I6" s="24">
        <f>SUM('QV Data - 2022'!S28:U28,'QV Data - 2022'!S31:U41)</f>
        <v>-15036.913959999996</v>
      </c>
      <c r="J6" s="23"/>
      <c r="K6" s="25">
        <f t="shared" si="1"/>
        <v>0</v>
      </c>
      <c r="L6" s="25">
        <f t="shared" si="2"/>
        <v>-757.47236633523607</v>
      </c>
      <c r="M6" s="23"/>
      <c r="Q6" s="2"/>
      <c r="R6" s="2"/>
      <c r="S6" s="2"/>
    </row>
    <row r="7" spans="1:19" ht="15" thickBot="1" x14ac:dyDescent="0.35">
      <c r="A7" s="18" t="s">
        <v>36</v>
      </c>
      <c r="B7" s="17">
        <f>SUM(B4:B6)</f>
        <v>-133185.64299999998</v>
      </c>
      <c r="C7" s="15">
        <f>SUM(C4:C6)</f>
        <v>-54906.234200045525</v>
      </c>
      <c r="D7" s="12"/>
      <c r="E7" s="17">
        <f>SUM(E4:E6)</f>
        <v>-44328.547666666644</v>
      </c>
      <c r="F7" s="15">
        <f>SUM(F4:F6)</f>
        <v>-15961.052993001898</v>
      </c>
      <c r="G7" s="12"/>
      <c r="H7" s="16">
        <f>SUM(H4:H6)</f>
        <v>-44719.144529999998</v>
      </c>
      <c r="I7" s="15">
        <f>SUM(I4:I6)</f>
        <v>-15216.342569999997</v>
      </c>
      <c r="J7" s="9"/>
      <c r="K7" s="16">
        <f>SUM(K4:K6)</f>
        <v>390.59686333335094</v>
      </c>
      <c r="L7" s="15">
        <f>SUM(L4:L6)</f>
        <v>-744.71042300190288</v>
      </c>
      <c r="M7" s="9"/>
      <c r="Q7" s="2"/>
      <c r="R7" s="2"/>
      <c r="S7" s="2"/>
    </row>
    <row r="8" spans="1:19" x14ac:dyDescent="0.3">
      <c r="A8" s="37" t="s">
        <v>35</v>
      </c>
      <c r="B8" s="27">
        <f>SUM('QV Data - 2022'!H46,'QV Data - 2022'!H48,'QV Data - 2022'!H50)</f>
        <v>-10418.469271655977</v>
      </c>
      <c r="C8" s="24">
        <f>SUM('QV Data - 2022'!I46:K46,'QV Data - 2022'!I48:K48,'QV Data - 2022'!I50:K50)</f>
        <v>0</v>
      </c>
      <c r="D8" s="26"/>
      <c r="E8" s="27">
        <f>SUM('QV Data - 2022'!M46,'QV Data - 2022'!M48,'QV Data - 2022'!M50)</f>
        <v>-3514.2515163810872</v>
      </c>
      <c r="F8" s="24">
        <f>SUM('QV Data - 2022'!N46:P46,'QV Data - 2022'!N48:P48,'QV Data - 2022'!N50:P50)</f>
        <v>0</v>
      </c>
      <c r="G8" s="26"/>
      <c r="H8" s="27">
        <f>SUM('QV Data - 2022'!R46,'QV Data - 2022'!R48,'QV Data - 2022'!R50)</f>
        <v>-3824.7820500000003</v>
      </c>
      <c r="I8" s="24">
        <f>SUM('QV Data - 2022'!S46:U46,'QV Data - 2022'!S48:U48,'QV Data - 2022'!S50:U50)</f>
        <v>0</v>
      </c>
      <c r="J8" s="23"/>
      <c r="K8" s="25">
        <f t="shared" ref="K8:K12" si="3">E8-H8</f>
        <v>310.53053361891307</v>
      </c>
      <c r="L8" s="25">
        <f t="shared" ref="L8:L12" si="4">F8-I8</f>
        <v>0</v>
      </c>
      <c r="M8" s="23"/>
    </row>
    <row r="9" spans="1:19" x14ac:dyDescent="0.3">
      <c r="A9" s="37" t="s">
        <v>34</v>
      </c>
      <c r="B9" s="27">
        <f>SUM('QV Data - 2022'!H53,'QV Data - 2022'!H55,'QV Data - 2022'!H57,'QV Data - 2022'!H59,'QV Data - 2022'!H61)</f>
        <v>-2532.7080000000001</v>
      </c>
      <c r="C9" s="24">
        <f>SUM('QV Data - 2022'!I53:K53,'QV Data - 2022'!I55:K55,'QV Data - 2022'!I57:K57,'QV Data - 2022'!I59:K59,'QV Data - 2022'!I61:K61)</f>
        <v>0</v>
      </c>
      <c r="D9" s="26"/>
      <c r="E9" s="27">
        <f>SUM('QV Data - 2022'!M53,'QV Data - 2022'!M55,'QV Data - 2022'!M57,'QV Data - 2022'!M59,'QV Data - 2022'!M61)</f>
        <v>-3379.9678833300004</v>
      </c>
      <c r="F9" s="24">
        <f>SUM('QV Data - 2022'!N53:P53,'QV Data - 2022'!N55:P55,'QV Data - 2022'!N57:P57,'QV Data - 2022'!N59:P59,'QV Data - 2022'!N61:P61)</f>
        <v>0</v>
      </c>
      <c r="G9" s="26"/>
      <c r="H9" s="25">
        <f>SUM('QV Data - 2022'!R53,'QV Data - 2022'!R55,'QV Data - 2022'!R57,'QV Data - 2022'!R59,'QV Data - 2022'!R61)</f>
        <v>-1348.6934100000003</v>
      </c>
      <c r="I9" s="24">
        <f>SUM('QV Data - 2022'!S53:U53,'QV Data - 2022'!S55:U55,'QV Data - 2022'!S57:U57,'QV Data - 2022'!S59:U59,'QV Data - 2022'!S61:U61)</f>
        <v>0</v>
      </c>
      <c r="J9" s="23"/>
      <c r="K9" s="25">
        <f t="shared" si="3"/>
        <v>-2031.2744733300001</v>
      </c>
      <c r="L9" s="25">
        <f t="shared" si="4"/>
        <v>0</v>
      </c>
      <c r="M9" s="23"/>
    </row>
    <row r="10" spans="1:19" x14ac:dyDescent="0.3">
      <c r="A10" s="37" t="s">
        <v>33</v>
      </c>
      <c r="B10" s="27">
        <f>SUM('QV Data - 2022'!H64:H67,'QV Data - 2022'!H69)</f>
        <v>0</v>
      </c>
      <c r="C10" s="24">
        <f>SUM('QV Data - 2022'!I64:K67,'QV Data - 2022'!I69:K69)</f>
        <v>-5202.4610554516121</v>
      </c>
      <c r="D10" s="26"/>
      <c r="E10" s="27">
        <f>SUM('QV Data - 2022'!M64:M67,'QV Data - 2022'!M69)</f>
        <v>0</v>
      </c>
      <c r="F10" s="24">
        <f>SUM('QV Data - 2022'!N64:P67,'QV Data - 2022'!N69:P69)</f>
        <v>-2011.963141448927</v>
      </c>
      <c r="G10" s="26"/>
      <c r="H10" s="25">
        <f>SUM('QV Data - 2022'!R64:R67,'QV Data - 2022'!R69)</f>
        <v>0</v>
      </c>
      <c r="I10" s="24">
        <f>SUM('QV Data - 2022'!S64:U67,'QV Data - 2022'!S69:U69)</f>
        <v>-1494.7461699999999</v>
      </c>
      <c r="J10" s="23"/>
      <c r="K10" s="25">
        <f t="shared" si="3"/>
        <v>0</v>
      </c>
      <c r="L10" s="25">
        <f t="shared" si="4"/>
        <v>-517.2169714489271</v>
      </c>
      <c r="M10" s="23"/>
    </row>
    <row r="11" spans="1:19" x14ac:dyDescent="0.3">
      <c r="A11" s="37" t="s">
        <v>32</v>
      </c>
      <c r="B11" s="27">
        <f>SUM('QV Data - 2022'!H72)</f>
        <v>0</v>
      </c>
      <c r="C11" s="24">
        <f>SUM('QV Data - 2022'!I72:K72)</f>
        <v>0</v>
      </c>
      <c r="D11" s="26"/>
      <c r="E11" s="27">
        <f>SUM('QV Data - 2022'!M72)</f>
        <v>-188.761</v>
      </c>
      <c r="F11" s="24">
        <f>SUM('QV Data - 2022'!N72:P72)</f>
        <v>-34.578000000000003</v>
      </c>
      <c r="G11" s="26"/>
      <c r="H11" s="25">
        <f>SUM('QV Data - 2022'!R72)</f>
        <v>-218.04783</v>
      </c>
      <c r="I11" s="24">
        <f>SUM('QV Data - 2022'!S72:U72)</f>
        <v>-27.622910000000001</v>
      </c>
      <c r="J11" s="23"/>
      <c r="K11" s="25">
        <f t="shared" si="3"/>
        <v>29.286830000000009</v>
      </c>
      <c r="L11" s="25">
        <f t="shared" si="4"/>
        <v>-6.955090000000002</v>
      </c>
      <c r="M11" s="23"/>
    </row>
    <row r="12" spans="1:19" ht="15" thickBot="1" x14ac:dyDescent="0.35">
      <c r="A12" s="60" t="s">
        <v>248</v>
      </c>
      <c r="B12" s="35">
        <f>SUM('QV Data - 2022'!H75)</f>
        <v>0</v>
      </c>
      <c r="C12" s="61">
        <f>SUM('QV Data - 2022'!I75:K75)</f>
        <v>0</v>
      </c>
      <c r="D12" s="26"/>
      <c r="E12" s="35">
        <f>SUM('QV Data - 2022'!M75)</f>
        <v>0</v>
      </c>
      <c r="F12" s="61">
        <f>SUM('QV Data - 2022'!N75:P75)</f>
        <v>0</v>
      </c>
      <c r="G12" s="26"/>
      <c r="H12" s="35">
        <f>SUM('QV Data - 2022'!R75)</f>
        <v>0</v>
      </c>
      <c r="I12" s="61">
        <f>SUM('QV Data - 2022'!S75:U75)</f>
        <v>-40.369990000000001</v>
      </c>
      <c r="J12" s="23"/>
      <c r="K12" s="25">
        <f t="shared" si="3"/>
        <v>0</v>
      </c>
      <c r="L12" s="25">
        <f t="shared" si="4"/>
        <v>40.369990000000001</v>
      </c>
      <c r="M12" s="23"/>
    </row>
    <row r="13" spans="1:19" ht="15" thickBot="1" x14ac:dyDescent="0.35">
      <c r="A13" s="22" t="s">
        <v>31</v>
      </c>
      <c r="B13" s="21">
        <f>SUM(B8:B12)</f>
        <v>-12951.177271655977</v>
      </c>
      <c r="C13" s="21">
        <f>SUM(C8:C12)</f>
        <v>-5202.4610554516121</v>
      </c>
      <c r="D13" s="12"/>
      <c r="E13" s="21">
        <f>SUM(E8:E12)</f>
        <v>-7082.9803997110885</v>
      </c>
      <c r="F13" s="21">
        <f>SUM(F8:F12)</f>
        <v>-2046.541141448927</v>
      </c>
      <c r="G13" s="12"/>
      <c r="H13" s="21">
        <f>SUM(H8:H12)</f>
        <v>-5391.523290000001</v>
      </c>
      <c r="I13" s="21">
        <f>SUM(I8:I12)</f>
        <v>-1562.7390699999999</v>
      </c>
      <c r="J13" s="9"/>
      <c r="K13" s="21">
        <f>SUM(K8:K12)</f>
        <v>-1691.457109711087</v>
      </c>
      <c r="L13" s="21">
        <f>SUM(L8:L12)</f>
        <v>-483.80207144892711</v>
      </c>
      <c r="M13" s="9"/>
    </row>
    <row r="14" spans="1:19" x14ac:dyDescent="0.3">
      <c r="A14" s="37" t="s">
        <v>30</v>
      </c>
      <c r="B14" s="30">
        <f>'QV Data - 2022'!H80</f>
        <v>-1500</v>
      </c>
      <c r="C14" s="24">
        <f>SUM('QV Data - 2022'!I80:K80)</f>
        <v>0</v>
      </c>
      <c r="D14" s="12"/>
      <c r="E14" s="30">
        <f>'QV Data - 2022'!M80</f>
        <v>0</v>
      </c>
      <c r="F14" s="24">
        <f>SUM('QV Data - 2022'!N80:P80)</f>
        <v>0</v>
      </c>
      <c r="G14" s="12"/>
      <c r="H14" s="29">
        <f>SUM('QV Data - 2022'!R80)</f>
        <v>0</v>
      </c>
      <c r="I14" s="24">
        <f>SUM('QV Data - 2022'!S80:U80)</f>
        <v>0</v>
      </c>
      <c r="J14" s="9"/>
      <c r="K14" s="25">
        <f t="shared" ref="K14:K15" si="5">E14-H14</f>
        <v>0</v>
      </c>
      <c r="L14" s="25">
        <f t="shared" ref="L14:L15" si="6">F14-I14</f>
        <v>0</v>
      </c>
      <c r="M14" s="9"/>
    </row>
    <row r="15" spans="1:19" ht="15" thickBot="1" x14ac:dyDescent="0.35">
      <c r="A15" s="37" t="s">
        <v>7</v>
      </c>
      <c r="B15" s="30">
        <f>SUM('QV Data - 2022'!H79,'QV Data - 2022'!H81)</f>
        <v>-11643.269</v>
      </c>
      <c r="C15" s="24">
        <f>SUM('QV Data - 2022'!I81:K81)</f>
        <v>0</v>
      </c>
      <c r="D15" s="12"/>
      <c r="E15" s="30">
        <f>SUM('QV Data - 2022'!M79,'QV Data - 2022'!M81)</f>
        <v>-996.02300000000002</v>
      </c>
      <c r="F15" s="24">
        <f>SUM('QV Data - 2022'!N79:P79,'QV Data - 2022'!N81:P81)</f>
        <v>0</v>
      </c>
      <c r="G15" s="12"/>
      <c r="H15" s="29">
        <f>SUM('QV Data - 2022'!R79,'QV Data - 2022'!R81)</f>
        <v>-996.02300000000002</v>
      </c>
      <c r="I15" s="24">
        <f>SUM('QV Data - 2022'!S79:U79,'QV Data - 2022'!S81:U81)</f>
        <v>0</v>
      </c>
      <c r="J15" s="9"/>
      <c r="K15" s="25">
        <f t="shared" si="5"/>
        <v>0</v>
      </c>
      <c r="L15" s="25">
        <f t="shared" si="6"/>
        <v>0</v>
      </c>
      <c r="M15" s="9"/>
      <c r="O15" s="2"/>
      <c r="P15" s="2"/>
      <c r="Q15" s="2"/>
    </row>
    <row r="16" spans="1:19" ht="15" thickBot="1" x14ac:dyDescent="0.35">
      <c r="A16" s="22" t="s">
        <v>6</v>
      </c>
      <c r="B16" s="21">
        <f>SUM(B14:B15)</f>
        <v>-13143.269</v>
      </c>
      <c r="C16" s="19">
        <f>SUM(C14:C15)</f>
        <v>0</v>
      </c>
      <c r="D16" s="12"/>
      <c r="E16" s="21">
        <f>SUM(E14:E15)</f>
        <v>-996.02300000000002</v>
      </c>
      <c r="F16" s="19">
        <f>SUM(F14:F15)</f>
        <v>0</v>
      </c>
      <c r="G16" s="12"/>
      <c r="H16" s="20">
        <f>SUM(H14:H15)</f>
        <v>-996.02300000000002</v>
      </c>
      <c r="I16" s="19">
        <f>SUM(I14:I15)</f>
        <v>0</v>
      </c>
      <c r="J16" s="9"/>
      <c r="K16" s="20">
        <f>SUM(K14:K15)</f>
        <v>0</v>
      </c>
      <c r="L16" s="19">
        <f>SUM(L14:L15)</f>
        <v>0</v>
      </c>
      <c r="M16" s="9"/>
      <c r="O16" s="2"/>
      <c r="P16" s="2"/>
      <c r="Q16" s="2"/>
    </row>
    <row r="17" spans="1:17" ht="15" thickBot="1" x14ac:dyDescent="0.35">
      <c r="A17" s="37" t="s">
        <v>5</v>
      </c>
      <c r="B17" s="30">
        <f>SUM('QV Data - 2022'!H85)</f>
        <v>-93</v>
      </c>
      <c r="C17" s="24">
        <f>SUM('QV Data - 2022'!I85:K85)</f>
        <v>0</v>
      </c>
      <c r="D17" s="12"/>
      <c r="E17" s="30">
        <f>SUM('QV Data - 2022'!M85)</f>
        <v>0</v>
      </c>
      <c r="F17" s="24">
        <f>SUM('QV Data - 2022'!N85:P85)</f>
        <v>0</v>
      </c>
      <c r="G17" s="12"/>
      <c r="H17" s="29">
        <f>SUM('QV Data - 2022'!R85)</f>
        <v>-37.25</v>
      </c>
      <c r="I17" s="24">
        <f>SUM('QV Data - 2022'!S85:U85)</f>
        <v>0</v>
      </c>
      <c r="J17" s="9"/>
      <c r="K17" s="25">
        <f>E17-H17</f>
        <v>37.25</v>
      </c>
      <c r="L17" s="25">
        <f t="shared" ref="L17" si="7">F17-I17</f>
        <v>0</v>
      </c>
      <c r="M17" s="9"/>
    </row>
    <row r="18" spans="1:17" ht="15" thickBot="1" x14ac:dyDescent="0.35">
      <c r="A18" s="22" t="s">
        <v>4</v>
      </c>
      <c r="B18" s="21">
        <f>SUM(B17:B17)</f>
        <v>-93</v>
      </c>
      <c r="C18" s="19">
        <f>SUM(C17:C17)</f>
        <v>0</v>
      </c>
      <c r="D18" s="12"/>
      <c r="E18" s="21">
        <f>SUM(E17:E17)</f>
        <v>0</v>
      </c>
      <c r="F18" s="19">
        <f>SUM(F17:F17)</f>
        <v>0</v>
      </c>
      <c r="G18" s="12"/>
      <c r="H18" s="20">
        <f>SUM(H17:H17)</f>
        <v>-37.25</v>
      </c>
      <c r="I18" s="19">
        <f>SUM(I17:I17)</f>
        <v>0</v>
      </c>
      <c r="J18" s="9"/>
      <c r="K18" s="20">
        <f>SUM(K17:K17)</f>
        <v>37.25</v>
      </c>
      <c r="L18" s="19">
        <f>SUM(L17:L17)</f>
        <v>0</v>
      </c>
      <c r="M18" s="9"/>
      <c r="P18" s="2"/>
      <c r="Q18" s="2"/>
    </row>
    <row r="19" spans="1:17" ht="15" thickBot="1" x14ac:dyDescent="0.35">
      <c r="A19" s="18" t="s">
        <v>29</v>
      </c>
      <c r="B19" s="17">
        <f>SUM(B13,B16,B18)</f>
        <v>-26187.446271655979</v>
      </c>
      <c r="C19" s="15">
        <f>SUM(C13,C16,C18)</f>
        <v>-5202.4610554516121</v>
      </c>
      <c r="D19" s="12"/>
      <c r="E19" s="17">
        <f>SUM(E13,E16,E18)</f>
        <v>-8079.0033997110886</v>
      </c>
      <c r="F19" s="15">
        <f>SUM(F13,F16,F18)</f>
        <v>-2046.541141448927</v>
      </c>
      <c r="G19" s="12"/>
      <c r="H19" s="16">
        <f>SUM(H13,H16,H18)</f>
        <v>-6424.7962900000011</v>
      </c>
      <c r="I19" s="15">
        <f>SUM(I13,I16,I18)</f>
        <v>-1562.7390699999999</v>
      </c>
      <c r="J19" s="9"/>
      <c r="K19" s="16">
        <f>SUM(K13,K16,K18)</f>
        <v>-1654.207109711087</v>
      </c>
      <c r="L19" s="15">
        <f>SUM(L13,L16,L18)</f>
        <v>-483.80207144892711</v>
      </c>
      <c r="M19" s="9"/>
      <c r="P19" s="2"/>
      <c r="Q19" s="2"/>
    </row>
    <row r="20" spans="1:17" ht="15" thickBot="1" x14ac:dyDescent="0.35">
      <c r="A20" s="14" t="s">
        <v>28</v>
      </c>
      <c r="B20" s="13">
        <f>SUM(B7,B19)</f>
        <v>-159373.08927165595</v>
      </c>
      <c r="C20" s="10">
        <f>SUM(C7,C19)</f>
        <v>-60108.695255497136</v>
      </c>
      <c r="D20" s="12"/>
      <c r="E20" s="13">
        <f>SUM(E7,E19)</f>
        <v>-52407.551066377731</v>
      </c>
      <c r="F20" s="10">
        <f>SUM(F7,F19)</f>
        <v>-18007.594134450825</v>
      </c>
      <c r="G20" s="12"/>
      <c r="H20" s="11">
        <f>SUM(H7,H19)</f>
        <v>-51143.940819999996</v>
      </c>
      <c r="I20" s="10">
        <f>SUM(I7,I19)</f>
        <v>-16779.081639999997</v>
      </c>
      <c r="J20" s="9"/>
      <c r="K20" s="11">
        <f>SUM(K7,K19)</f>
        <v>-1263.6102463777361</v>
      </c>
      <c r="L20" s="10">
        <f>SUM(L7,L19)</f>
        <v>-1228.51249445083</v>
      </c>
      <c r="M20" s="9"/>
    </row>
    <row r="21" spans="1:17" x14ac:dyDescent="0.3">
      <c r="A21" s="28" t="s">
        <v>27</v>
      </c>
      <c r="B21" s="27">
        <f>SUM('QV Data - 2022'!H94:H101,'QV Data - 2022'!H103,'QV Data - 2022'!H109,'QV Data - 2022'!H111:H113,'QV Data - 2022'!H115:H118,'QV Data - 2022'!H120:H121,'QV Data - 2022'!H123:H127,'QV Data - 2022'!H129,'QV Data - 2022'!H131:H136,'QV Data - 2022'!H138:H139,'QV Data - 2022'!H141:H154,'QV Data - 2022'!H156:H162,'QV Data - 2022'!H164:H179,'QV Data - 2022'!H181:H183,'QV Data - 2022'!H185,'QV Data - 2022'!H91)</f>
        <v>7083.4350008000019</v>
      </c>
      <c r="C21" s="24">
        <f>SUM('QV Data - 2022'!I94:K101,'QV Data - 2022'!I103:K103,'QV Data - 2022'!I109:K109,'QV Data - 2022'!I111:K113,'QV Data - 2022'!I115:K118,'QV Data - 2022'!I120:K121,'QV Data - 2022'!I123:K127,'QV Data - 2022'!I129:K129,'QV Data - 2022'!I131:K136,'QV Data - 2022'!I138:K139,'QV Data - 2022'!I141:K154,'QV Data - 2022'!I156:K162,'QV Data - 2022'!I164:K179,'QV Data - 2022'!I181:K183,'QV Data - 2022'!I185:K185,'QV Data - 2022'!I91:K91)</f>
        <v>7909.6762133333359</v>
      </c>
      <c r="D21" s="26"/>
      <c r="E21" s="27">
        <f>SUM('QV Data - 2022'!M94:M101,'QV Data - 2022'!M103,'QV Data - 2022'!M109,'QV Data - 2022'!M111:M113,'QV Data - 2022'!M115:M118,'QV Data - 2022'!M120:M121,'QV Data - 2022'!M123:M127,'QV Data - 2022'!M129,'QV Data - 2022'!M131:M136,'QV Data - 2022'!M138:M139,'QV Data - 2022'!M141:M154,'QV Data - 2022'!M156:M162,'QV Data - 2022'!M164:M179,'QV Data - 2022'!M181:M183,'QV Data - 2022'!M185,'QV Data - 2022'!M91)</f>
        <v>2505.3443335999996</v>
      </c>
      <c r="F21" s="24">
        <f>SUM('QV Data - 2022'!N94:P101,'QV Data - 2022'!N103:P103,'QV Data - 2022'!N109:P109,'QV Data - 2022'!N111:P113,'QV Data - 2022'!N115:P118,'QV Data - 2022'!N120:P121,'QV Data - 2022'!N123:P127,'QV Data - 2022'!N129:P129,'QV Data - 2022'!N131:P136,'QV Data - 2022'!N138:P139,'QV Data - 2022'!N141:P154,'QV Data - 2022'!N156:P162,'QV Data - 2022'!N164:P179,'QV Data - 2022'!N181:P183,'QV Data - 2022'!N185:P185,'QV Data - 2022'!N91:P91)</f>
        <v>1117.0518747633332</v>
      </c>
      <c r="G21" s="26"/>
      <c r="H21" s="25">
        <f>SUM('QV Data - 2022'!R94:R101,'QV Data - 2022'!R103,'QV Data - 2022'!R109,'QV Data - 2022'!R111:R113,'QV Data - 2022'!R115:R118,'QV Data - 2022'!R120:R121,'QV Data - 2022'!R123:R127,'QV Data - 2022'!R129,'QV Data - 2022'!R131:R136,'QV Data - 2022'!R138:R139,'QV Data - 2022'!R141:R154,'QV Data - 2022'!R156:R162,'QV Data - 2022'!R164:R179,'QV Data - 2022'!R181:R183,'QV Data - 2022'!R185,'QV Data - 2022'!R91)</f>
        <v>1780.5713500000002</v>
      </c>
      <c r="I21" s="24">
        <f>SUM('QV Data - 2022'!S94:U101,'QV Data - 2022'!S103:U103,'QV Data - 2022'!S109:U109,'QV Data - 2022'!S111:U113,'QV Data - 2022'!S115:U118,'QV Data - 2022'!S120:U121,'QV Data - 2022'!S123:U127,'QV Data - 2022'!S129:U129,'QV Data - 2022'!S131:U136,'QV Data - 2022'!S138:U139,'QV Data - 2022'!S141:U154,'QV Data - 2022'!S156:U162,'QV Data - 2022'!S164:U179,'QV Data - 2022'!S181:U183,'QV Data - 2022'!S185:U185,'QV Data - 2022'!S91:U91)</f>
        <v>921.0098099999999</v>
      </c>
      <c r="J21" s="23"/>
      <c r="K21" s="25">
        <f t="shared" ref="K21:K22" si="8">E21-H21</f>
        <v>724.77298359999941</v>
      </c>
      <c r="L21" s="25">
        <f t="shared" ref="L21:L22" si="9">F21-I21</f>
        <v>196.04206476333331</v>
      </c>
      <c r="M21" s="23"/>
    </row>
    <row r="22" spans="1:17" ht="15" thickBot="1" x14ac:dyDescent="0.35">
      <c r="A22" s="36" t="s">
        <v>26</v>
      </c>
      <c r="B22" s="35">
        <f>SUM('QV Data - 2022'!H105:H107)</f>
        <v>2500</v>
      </c>
      <c r="C22" s="24">
        <f>SUM('QV Data - 2022'!I105:K107)</f>
        <v>2500</v>
      </c>
      <c r="D22" s="26"/>
      <c r="E22" s="35">
        <f>SUM('QV Data - 2022'!M105:M107)</f>
        <v>0</v>
      </c>
      <c r="F22" s="24">
        <f>SUM('QV Data - 2022'!N105:P107)</f>
        <v>0</v>
      </c>
      <c r="G22" s="26"/>
      <c r="H22" s="34">
        <f>SUM('QV Data - 2022'!R105:R107)</f>
        <v>-15.134</v>
      </c>
      <c r="I22" s="24">
        <f>SUM('QV Data - 2022'!S105:U107)</f>
        <v>0</v>
      </c>
      <c r="J22" s="23"/>
      <c r="K22" s="25">
        <f t="shared" si="8"/>
        <v>15.134</v>
      </c>
      <c r="L22" s="25">
        <f t="shared" si="9"/>
        <v>0</v>
      </c>
      <c r="M22" s="23"/>
    </row>
    <row r="23" spans="1:17" ht="15" thickBot="1" x14ac:dyDescent="0.35">
      <c r="A23" s="22" t="s">
        <v>25</v>
      </c>
      <c r="B23" s="21">
        <f>SUM(B21:B22)</f>
        <v>9583.4350008000019</v>
      </c>
      <c r="C23" s="19">
        <f>SUM(C21:C22)</f>
        <v>10409.676213333336</v>
      </c>
      <c r="D23" s="12"/>
      <c r="E23" s="21">
        <f>SUM(E21:E22)</f>
        <v>2505.3443335999996</v>
      </c>
      <c r="F23" s="19">
        <f>SUM(F21:F22)</f>
        <v>1117.0518747633332</v>
      </c>
      <c r="G23" s="12"/>
      <c r="H23" s="20">
        <f>SUM(H21:H22)</f>
        <v>1765.4373500000002</v>
      </c>
      <c r="I23" s="19">
        <f>SUM(I21:I22)</f>
        <v>921.0098099999999</v>
      </c>
      <c r="J23" s="9"/>
      <c r="K23" s="20">
        <f>SUM(K21:K22)</f>
        <v>739.90698359999942</v>
      </c>
      <c r="L23" s="19">
        <f>SUM(L21:L22)</f>
        <v>196.04206476333331</v>
      </c>
      <c r="M23" s="9"/>
    </row>
    <row r="24" spans="1:17" x14ac:dyDescent="0.3">
      <c r="A24" s="33" t="s">
        <v>24</v>
      </c>
      <c r="B24" s="27">
        <f>SUM('QV Data - 2022'!H189:H213)</f>
        <v>70558.715883544923</v>
      </c>
      <c r="C24" s="24">
        <f>SUM('QV Data - 2022'!I189:K213)</f>
        <v>0</v>
      </c>
      <c r="D24" s="26"/>
      <c r="E24" s="27">
        <f>SUM('QV Data - 2022'!M189:M213)</f>
        <v>21178.174451863604</v>
      </c>
      <c r="F24" s="24">
        <f>SUM('QV Data - 2022'!N189:P213)</f>
        <v>0</v>
      </c>
      <c r="G24" s="26"/>
      <c r="H24" s="27">
        <f>SUM('QV Data - 2022'!R189:R213)</f>
        <v>21273.588279999989</v>
      </c>
      <c r="I24" s="24">
        <f>SUM('QV Data - 2022'!S189:U213)</f>
        <v>0</v>
      </c>
      <c r="J24" s="23"/>
      <c r="K24" s="25">
        <f t="shared" ref="K24:K30" si="10">E24-H24</f>
        <v>-95.413828136384836</v>
      </c>
      <c r="L24" s="25">
        <f t="shared" ref="L24:L30" si="11">F24-I24</f>
        <v>0</v>
      </c>
      <c r="M24" s="23"/>
    </row>
    <row r="25" spans="1:17" x14ac:dyDescent="0.3">
      <c r="A25" s="28" t="s">
        <v>23</v>
      </c>
      <c r="B25" s="27">
        <f>SUM('QV Data - 2022'!H216:H222)</f>
        <v>-32265.81202758789</v>
      </c>
      <c r="C25" s="24">
        <f>SUM('QV Data - 2022'!I216:K222)</f>
        <v>33159.503601806638</v>
      </c>
      <c r="D25" s="26"/>
      <c r="E25" s="27">
        <f>SUM('QV Data - 2022'!M216:M222)</f>
        <v>-8953.2122847290029</v>
      </c>
      <c r="F25" s="24">
        <f>SUM('QV Data - 2022'!N216:P222)</f>
        <v>9310.1434526977537</v>
      </c>
      <c r="G25" s="26"/>
      <c r="H25" s="27">
        <f>SUM('QV Data - 2022'!R216:R222)</f>
        <v>-8624.8753699999997</v>
      </c>
      <c r="I25" s="24">
        <f>SUM('QV Data - 2022'!S216:U222)</f>
        <v>8895.4603800000023</v>
      </c>
      <c r="J25" s="23"/>
      <c r="K25" s="25">
        <f t="shared" si="10"/>
        <v>-328.33691472900318</v>
      </c>
      <c r="L25" s="25">
        <f t="shared" si="11"/>
        <v>414.68307269775141</v>
      </c>
      <c r="M25" s="23"/>
    </row>
    <row r="26" spans="1:17" x14ac:dyDescent="0.3">
      <c r="A26" s="28" t="s">
        <v>22</v>
      </c>
      <c r="B26" s="27">
        <f>SUM('QV Data - 2022'!H225:H240)</f>
        <v>23899.3357675972</v>
      </c>
      <c r="C26" s="24">
        <f>SUM('QV Data - 2022'!I225:K240)</f>
        <v>332.916</v>
      </c>
      <c r="D26" s="26"/>
      <c r="E26" s="27">
        <f>SUM('QV Data - 2022'!M225:M240)</f>
        <v>8171.3002070994371</v>
      </c>
      <c r="F26" s="24">
        <f>SUM('QV Data - 2022'!N225:P240)</f>
        <v>205.63788</v>
      </c>
      <c r="G26" s="26"/>
      <c r="H26" s="27">
        <f>SUM('QV Data - 2022'!R225:R240)</f>
        <v>7867.3164499999993</v>
      </c>
      <c r="I26" s="24">
        <f>SUM('QV Data - 2022'!S225:U240)</f>
        <v>223.27841000000001</v>
      </c>
      <c r="J26" s="23"/>
      <c r="K26" s="25">
        <f t="shared" si="10"/>
        <v>303.98375709943775</v>
      </c>
      <c r="L26" s="25">
        <f t="shared" si="11"/>
        <v>-17.640530000000012</v>
      </c>
      <c r="M26" s="23"/>
    </row>
    <row r="27" spans="1:17" x14ac:dyDescent="0.3">
      <c r="A27" s="28" t="s">
        <v>21</v>
      </c>
      <c r="B27" s="27">
        <f>SUM('QV Data - 2022'!H243)</f>
        <v>-3335.4221687011718</v>
      </c>
      <c r="C27" s="24">
        <f>SUM('QV Data - 2022'!I243:K243)</f>
        <v>3335.4221687011718</v>
      </c>
      <c r="D27" s="26"/>
      <c r="E27" s="27">
        <f>SUM('QV Data - 2022'!M243)</f>
        <v>-1230.751168945312</v>
      </c>
      <c r="F27" s="24">
        <f>SUM('QV Data - 2022'!N243:P243)</f>
        <v>1215.7511689453131</v>
      </c>
      <c r="G27" s="26"/>
      <c r="H27" s="27">
        <f>SUM('QV Data - 2022'!R243)</f>
        <v>-1302.16884</v>
      </c>
      <c r="I27" s="24">
        <f>SUM('QV Data - 2022'!S243:U243)</f>
        <v>1250.11787</v>
      </c>
      <c r="J27" s="23"/>
      <c r="K27" s="25">
        <f t="shared" si="10"/>
        <v>71.417671054688071</v>
      </c>
      <c r="L27" s="25">
        <f t="shared" si="11"/>
        <v>-34.366701054686928</v>
      </c>
      <c r="M27" s="23"/>
    </row>
    <row r="28" spans="1:17" x14ac:dyDescent="0.3">
      <c r="A28" s="32" t="s">
        <v>20</v>
      </c>
      <c r="B28" s="27">
        <f>SUM('QV Data - 2022'!H246:H249)</f>
        <v>475.75665234374998</v>
      </c>
      <c r="C28" s="24">
        <f>SUM('QV Data - 2022'!I246:K249)</f>
        <v>0</v>
      </c>
      <c r="D28" s="26"/>
      <c r="E28" s="27">
        <f>SUM('QV Data - 2022'!M246:M249)</f>
        <v>155.78325390625</v>
      </c>
      <c r="F28" s="24">
        <f>SUM('QV Data - 2022'!N246:P249)</f>
        <v>0</v>
      </c>
      <c r="G28" s="26"/>
      <c r="H28" s="27">
        <f>SUM('QV Data - 2022'!R246:R249)</f>
        <v>248.85373000000001</v>
      </c>
      <c r="I28" s="24">
        <f>SUM('QV Data - 2022'!S246:U249)</f>
        <v>0</v>
      </c>
      <c r="J28" s="23"/>
      <c r="K28" s="25">
        <f t="shared" si="10"/>
        <v>-93.070476093750017</v>
      </c>
      <c r="L28" s="25">
        <f t="shared" si="11"/>
        <v>0</v>
      </c>
      <c r="M28" s="23"/>
    </row>
    <row r="29" spans="1:17" x14ac:dyDescent="0.3">
      <c r="A29" s="28" t="s">
        <v>19</v>
      </c>
      <c r="B29" s="27">
        <f>SUM('QV Data - 2022'!H252:H258)</f>
        <v>-1600.0000000000002</v>
      </c>
      <c r="C29" s="24">
        <f>SUM('QV Data - 2022'!I252:K258)</f>
        <v>0</v>
      </c>
      <c r="D29" s="26"/>
      <c r="E29" s="27">
        <f>SUM('QV Data - 2022'!M252:M258)</f>
        <v>-533.33333333333348</v>
      </c>
      <c r="F29" s="24">
        <f>SUM('QV Data - 2022'!N252:P258)</f>
        <v>0</v>
      </c>
      <c r="G29" s="26"/>
      <c r="H29" s="27">
        <f>SUM('QV Data - 2022'!R252:R258)</f>
        <v>-430.98299000000009</v>
      </c>
      <c r="I29" s="24">
        <f>SUM('QV Data - 2022'!S252:U258)</f>
        <v>0</v>
      </c>
      <c r="J29" s="23"/>
      <c r="K29" s="25">
        <f t="shared" si="10"/>
        <v>-102.3503433333334</v>
      </c>
      <c r="L29" s="25">
        <f t="shared" si="11"/>
        <v>0</v>
      </c>
      <c r="M29" s="23"/>
    </row>
    <row r="30" spans="1:17" ht="15" thickBot="1" x14ac:dyDescent="0.35">
      <c r="A30" s="28" t="s">
        <v>18</v>
      </c>
      <c r="B30" s="27">
        <f>SUM('QV Data - 2022'!H261:H281)</f>
        <v>670.46171499252318</v>
      </c>
      <c r="C30" s="24">
        <f>SUM('QV Data - 2022'!I261:K281)</f>
        <v>0</v>
      </c>
      <c r="D30" s="26"/>
      <c r="E30" s="27">
        <f>SUM('QV Data - 2022'!M261:M281)</f>
        <v>177.27754004001619</v>
      </c>
      <c r="F30" s="24">
        <f>SUM('QV Data - 2022'!N261:P281)</f>
        <v>0</v>
      </c>
      <c r="G30" s="26"/>
      <c r="H30" s="27">
        <f>SUM('QV Data - 2022'!R261:R281)</f>
        <v>174.29787000000005</v>
      </c>
      <c r="I30" s="24">
        <f>SUM('QV Data - 2022'!S261:U281)</f>
        <v>0</v>
      </c>
      <c r="J30" s="23"/>
      <c r="K30" s="25">
        <f t="shared" si="10"/>
        <v>2.9796700400161455</v>
      </c>
      <c r="L30" s="25">
        <f t="shared" si="11"/>
        <v>0</v>
      </c>
      <c r="M30" s="23"/>
    </row>
    <row r="31" spans="1:17" ht="15" thickBot="1" x14ac:dyDescent="0.35">
      <c r="A31" s="22" t="s">
        <v>17</v>
      </c>
      <c r="B31" s="21">
        <f>SUM(B24:B30)</f>
        <v>58403.035822189333</v>
      </c>
      <c r="C31" s="19">
        <f>SUM(C24:C30)</f>
        <v>36827.84177050781</v>
      </c>
      <c r="D31" s="12"/>
      <c r="E31" s="21">
        <f>SUM(E24:E30)</f>
        <v>18965.238665901659</v>
      </c>
      <c r="F31" s="19">
        <f>SUM(F24:F30)</f>
        <v>10731.532501643067</v>
      </c>
      <c r="G31" s="12"/>
      <c r="H31" s="21">
        <f>SUM(H24:H30)</f>
        <v>19206.029129999988</v>
      </c>
      <c r="I31" s="19">
        <f>SUM(I24:I30)</f>
        <v>10368.856660000003</v>
      </c>
      <c r="J31" s="9"/>
      <c r="K31" s="20">
        <f>SUM(K24:K30)</f>
        <v>-240.79046409832947</v>
      </c>
      <c r="L31" s="19">
        <f>SUM(L24:L30)</f>
        <v>362.67584164306447</v>
      </c>
      <c r="M31" s="9"/>
    </row>
    <row r="32" spans="1:17" ht="15" thickBot="1" x14ac:dyDescent="0.35">
      <c r="A32" s="31" t="s">
        <v>16</v>
      </c>
      <c r="B32" s="27">
        <f>SUM('QV Data - 2022'!H285:H286,'QV Data - 2022'!H289,'QV Data - 2022'!H291)</f>
        <v>8.0000000000000036</v>
      </c>
      <c r="C32" s="24">
        <f>SUM('QV Data - 2022'!I285:K286,'QV Data - 2022'!I289:K289,'QV Data - 2022'!I291:K291)</f>
        <v>0</v>
      </c>
      <c r="D32" s="26"/>
      <c r="E32" s="27">
        <f>SUM('QV Data - 2022'!M285:M286,'QV Data - 2022'!M289,'QV Data - 2022'!M291)</f>
        <v>2.6666666666666679</v>
      </c>
      <c r="F32" s="24">
        <f>SUM('QV Data - 2022'!N285:P286,'QV Data - 2022'!N289:P289,'QV Data - 2022'!N291:P291)</f>
        <v>0</v>
      </c>
      <c r="G32" s="26"/>
      <c r="H32" s="25">
        <f>SUM('QV Data - 2022'!R285:R286,'QV Data - 2022'!R289,'QV Data - 2022'!R291)</f>
        <v>-4.6471099999999996</v>
      </c>
      <c r="I32" s="24">
        <f>SUM('QV Data - 2022'!S285:U286,'QV Data - 2022'!S289:U289,'QV Data - 2022'!S291:U291)</f>
        <v>0</v>
      </c>
      <c r="J32" s="23"/>
      <c r="K32" s="25">
        <f>E32-H32</f>
        <v>7.3137766666666675</v>
      </c>
      <c r="L32" s="25">
        <f t="shared" ref="L32" si="12">F32-I32</f>
        <v>0</v>
      </c>
      <c r="M32" s="23"/>
    </row>
    <row r="33" spans="1:13" ht="15" thickBot="1" x14ac:dyDescent="0.35">
      <c r="A33" s="18" t="s">
        <v>15</v>
      </c>
      <c r="B33" s="17">
        <f>SUM(B23,B31,B32)</f>
        <v>67994.470822989329</v>
      </c>
      <c r="C33" s="15">
        <f>SUM(C23,C31,C32)</f>
        <v>47237.517983841142</v>
      </c>
      <c r="D33" s="12"/>
      <c r="E33" s="17">
        <f>SUM(E23,E31,E32)</f>
        <v>21473.249666168325</v>
      </c>
      <c r="F33" s="15">
        <f>SUM(F23,F31,F32)</f>
        <v>11848.584376406401</v>
      </c>
      <c r="G33" s="12"/>
      <c r="H33" s="16">
        <f>SUM(H23,H31,H32)</f>
        <v>20966.819369999987</v>
      </c>
      <c r="I33" s="15">
        <f>SUM(I23,I31,I32)</f>
        <v>11289.866470000003</v>
      </c>
      <c r="J33" s="9"/>
      <c r="K33" s="16">
        <f>SUM(K23,K31,K32)</f>
        <v>506.43029616833661</v>
      </c>
      <c r="L33" s="15">
        <f>SUM(L23,L31,L32)</f>
        <v>558.71790640639779</v>
      </c>
      <c r="M33" s="9"/>
    </row>
    <row r="34" spans="1:13" x14ac:dyDescent="0.3">
      <c r="A34" s="28" t="s">
        <v>14</v>
      </c>
      <c r="B34" s="27">
        <f>SUM('QV Data - 2022'!H296,'QV Data - 2022'!H298,'QV Data - 2022'!H300)</f>
        <v>0</v>
      </c>
      <c r="C34" s="24">
        <f>SUM('QV Data - 2022'!I296:K296,'QV Data - 2022'!I298:K298,'QV Data - 2022'!I300:K300)</f>
        <v>10418.469271655975</v>
      </c>
      <c r="D34" s="26"/>
      <c r="E34" s="27">
        <f>SUM('QV Data - 2022'!M296,'QV Data - 2022'!M298,'QV Data - 2022'!M300)</f>
        <v>0</v>
      </c>
      <c r="F34" s="24">
        <f>SUM('QV Data - 2022'!N296:P296,'QV Data - 2022'!N298:P298,'QV Data - 2022'!N300:P300)</f>
        <v>3514.2515163810881</v>
      </c>
      <c r="G34" s="26"/>
      <c r="H34" s="25">
        <f>SUM('QV Data - 2022'!R296,'QV Data - 2022'!R298,'QV Data - 2022'!R300)</f>
        <v>0</v>
      </c>
      <c r="I34" s="24">
        <f>SUM('QV Data - 2022'!S296:U296,'QV Data - 2022'!S298:U298,'QV Data - 2022'!S300:U300)</f>
        <v>3824.7820500000003</v>
      </c>
      <c r="J34" s="23"/>
      <c r="K34" s="25">
        <f t="shared" ref="K34:K38" si="13">E34-H34</f>
        <v>0</v>
      </c>
      <c r="L34" s="25">
        <f t="shared" ref="L34:L38" si="14">F34-I34</f>
        <v>-310.53053361891216</v>
      </c>
      <c r="M34" s="23"/>
    </row>
    <row r="35" spans="1:13" x14ac:dyDescent="0.3">
      <c r="A35" s="28" t="s">
        <v>13</v>
      </c>
      <c r="B35" s="27">
        <f>SUM('QV Data - 2022'!H303,'QV Data - 2022'!H305,'QV Data - 2022'!H307,'QV Data - 2022'!H309,'QV Data - 2022'!H311)</f>
        <v>80</v>
      </c>
      <c r="C35" s="24">
        <f>SUM('QV Data - 2022'!I303:K303,'QV Data - 2022'!I305:K305,'QV Data - 2022'!I307:K307,'QV Data - 2022'!I309:K309,'QV Data - 2022'!I311:K311)</f>
        <v>2452.7080000000001</v>
      </c>
      <c r="D35" s="26"/>
      <c r="E35" s="27">
        <f>SUM('QV Data - 2022'!M303,'QV Data - 2022'!M305,'QV Data - 2022'!M307,'QV Data - 2022'!M309,'QV Data - 2022'!M311)</f>
        <v>32.430999999999997</v>
      </c>
      <c r="F35" s="24">
        <f>SUM('QV Data - 2022'!N303:P303,'QV Data - 2022'!N305:P305,'QV Data - 2022'!N307:P307,'QV Data - 2022'!N309:P309,'QV Data - 2022'!N311:P311)</f>
        <v>2477.0402166633339</v>
      </c>
      <c r="G35" s="26"/>
      <c r="H35" s="25">
        <f>SUM('QV Data - 2022'!R303,'QV Data - 2022'!R305,'QV Data - 2022'!R307,'QV Data - 2022'!R309,'QV Data - 2022'!R311)</f>
        <v>12.431000000000001</v>
      </c>
      <c r="I35" s="24">
        <f>SUM('QV Data - 2022'!S303:U303,'QV Data - 2022'!S305:U305,'QV Data - 2022'!S307:U307,'QV Data - 2022'!S309:U309,'QV Data - 2022'!S311:U311)</f>
        <v>1374.8322799999999</v>
      </c>
      <c r="J35" s="23"/>
      <c r="K35" s="25">
        <f t="shared" si="13"/>
        <v>19.999999999999996</v>
      </c>
      <c r="L35" s="25">
        <f t="shared" si="14"/>
        <v>1102.2079366633341</v>
      </c>
      <c r="M35" s="23"/>
    </row>
    <row r="36" spans="1:13" x14ac:dyDescent="0.3">
      <c r="A36" s="28" t="s">
        <v>12</v>
      </c>
      <c r="B36" s="27">
        <f>SUM('QV Data - 2022'!H314,'QV Data - 2022'!H316:H319)</f>
        <v>5202.4610554516121</v>
      </c>
      <c r="C36" s="24">
        <f>SUM('QV Data - 2022'!I314:K314,'QV Data - 2022'!I316:K319)</f>
        <v>0</v>
      </c>
      <c r="D36" s="26"/>
      <c r="E36" s="27">
        <f>SUM('QV Data - 2022'!M314,'QV Data - 2022'!M316:M319)</f>
        <v>2011.963141448927</v>
      </c>
      <c r="F36" s="24">
        <f>SUM('QV Data - 2022'!N314:P314,'QV Data - 2022'!N316:P319)</f>
        <v>0</v>
      </c>
      <c r="G36" s="26"/>
      <c r="H36" s="25">
        <f>SUM('QV Data - 2022'!R314,'QV Data - 2022'!R316:R319)</f>
        <v>1494.7461699999999</v>
      </c>
      <c r="I36" s="24">
        <f>SUM('QV Data - 2022'!S314:U314,'QV Data - 2022'!S316:U319)</f>
        <v>0</v>
      </c>
      <c r="J36" s="23"/>
      <c r="K36" s="25">
        <f t="shared" si="13"/>
        <v>517.2169714489271</v>
      </c>
      <c r="L36" s="25">
        <f t="shared" si="14"/>
        <v>0</v>
      </c>
      <c r="M36" s="23"/>
    </row>
    <row r="37" spans="1:13" x14ac:dyDescent="0.3">
      <c r="A37" s="28" t="s">
        <v>11</v>
      </c>
      <c r="B37" s="27">
        <f>SUM('QV Data - 2022'!H322)</f>
        <v>0</v>
      </c>
      <c r="C37" s="24">
        <f>SUM('QV Data - 2022'!I322:K322)</f>
        <v>0</v>
      </c>
      <c r="D37" s="26"/>
      <c r="E37" s="27">
        <f>SUM('QV Data - 2022'!M322)</f>
        <v>69.156000000000006</v>
      </c>
      <c r="F37" s="24">
        <f>SUM('QV Data - 2022'!N322:P322)</f>
        <v>188.76100000000002</v>
      </c>
      <c r="G37" s="26"/>
      <c r="H37" s="25">
        <f>SUM('QV Data - 2022'!R322)</f>
        <v>27.622910000000001</v>
      </c>
      <c r="I37" s="24">
        <f>SUM('QV Data - 2022'!S322:U322)</f>
        <v>218.04783</v>
      </c>
      <c r="J37" s="23"/>
      <c r="K37" s="25">
        <f t="shared" si="13"/>
        <v>41.533090000000001</v>
      </c>
      <c r="L37" s="25">
        <f t="shared" si="14"/>
        <v>-29.286829999999981</v>
      </c>
      <c r="M37" s="23"/>
    </row>
    <row r="38" spans="1:13" ht="15" thickBot="1" x14ac:dyDescent="0.35">
      <c r="A38" s="28" t="s">
        <v>10</v>
      </c>
      <c r="B38" s="27">
        <f>SUM('QV Data - 2022'!H325)</f>
        <v>0</v>
      </c>
      <c r="C38" s="24">
        <f>SUM('QV Data - 2022'!I325:K325)</f>
        <v>0</v>
      </c>
      <c r="D38" s="26"/>
      <c r="E38" s="27">
        <f>SUM('QV Data - 2022'!M325)</f>
        <v>0</v>
      </c>
      <c r="F38" s="24">
        <f>SUM('QV Data - 2022'!N325:P325)</f>
        <v>0</v>
      </c>
      <c r="G38" s="26"/>
      <c r="H38" s="25">
        <f>SUM('QV Data - 2022'!R325)</f>
        <v>40.369990000000008</v>
      </c>
      <c r="I38" s="24">
        <f>SUM('QV Data - 2022'!S325:U325)</f>
        <v>0</v>
      </c>
      <c r="J38" s="23"/>
      <c r="K38" s="25">
        <f t="shared" si="13"/>
        <v>-40.369990000000008</v>
      </c>
      <c r="L38" s="25">
        <f t="shared" si="14"/>
        <v>0</v>
      </c>
      <c r="M38" s="23"/>
    </row>
    <row r="39" spans="1:13" ht="15" thickBot="1" x14ac:dyDescent="0.35">
      <c r="A39" s="22" t="s">
        <v>9</v>
      </c>
      <c r="B39" s="21">
        <f>SUM(B34,B35:B36,B37:B38)</f>
        <v>5282.4610554516121</v>
      </c>
      <c r="C39" s="19">
        <f>SUM(C34,C35:C36,C37:C38)</f>
        <v>12871.177271655975</v>
      </c>
      <c r="D39" s="12"/>
      <c r="E39" s="21">
        <f>SUM(E34,E35:E36,E37:E38)</f>
        <v>2113.5501414489272</v>
      </c>
      <c r="F39" s="19">
        <f>SUM(F34,F35:F36,F37:F38)</f>
        <v>6180.052733044422</v>
      </c>
      <c r="G39" s="12"/>
      <c r="H39" s="20">
        <f>SUM(H34,H35:H36,H37:H38)</f>
        <v>1575.1700699999999</v>
      </c>
      <c r="I39" s="19">
        <f>SUM(I34,I35:I36,I37:I38)</f>
        <v>5417.6621600000008</v>
      </c>
      <c r="J39" s="9"/>
      <c r="K39" s="20">
        <f>SUM(K34,K35:K36,K37:K38)</f>
        <v>538.38007144892708</v>
      </c>
      <c r="L39" s="19">
        <f>SUM(L34,L35:L36,L37:L38)</f>
        <v>762.3905730444219</v>
      </c>
      <c r="M39" s="9"/>
    </row>
    <row r="40" spans="1:13" x14ac:dyDescent="0.3">
      <c r="A40" s="31" t="s">
        <v>8</v>
      </c>
      <c r="B40" s="27">
        <f>'QV Data - 2022'!H333</f>
        <v>20954.222973070071</v>
      </c>
      <c r="C40" s="24">
        <f>SUM('QV Data - 2022'!I333:K333)</f>
        <v>0</v>
      </c>
      <c r="D40" s="26"/>
      <c r="E40" s="27">
        <f>SUM('QV Data - 2022'!M333)</f>
        <v>7130.2169137811998</v>
      </c>
      <c r="F40" s="24">
        <f>SUM('QV Data - 2022'!N333:P333)</f>
        <v>0</v>
      </c>
      <c r="G40" s="26"/>
      <c r="H40" s="25">
        <f>SUM('QV Data - 2022'!R333)</f>
        <v>7130.2169199999998</v>
      </c>
      <c r="I40" s="24">
        <f>SUM('QV Data - 2022'!S333:U333)</f>
        <v>0</v>
      </c>
      <c r="J40" s="23"/>
      <c r="K40" s="25">
        <f t="shared" ref="K40:K43" si="15">E40-H40</f>
        <v>-6.2188000811147504E-6</v>
      </c>
      <c r="L40" s="25">
        <f t="shared" ref="L40:L43" si="16">F40-I40</f>
        <v>0</v>
      </c>
      <c r="M40" s="23"/>
    </row>
    <row r="41" spans="1:13" x14ac:dyDescent="0.3">
      <c r="A41" s="31" t="s">
        <v>61</v>
      </c>
      <c r="B41" s="27">
        <f>'QV Data - 2022'!H329</f>
        <v>24738.617309999991</v>
      </c>
      <c r="C41" s="24">
        <v>0</v>
      </c>
      <c r="D41" s="26"/>
      <c r="E41" s="27">
        <f>'QV Data - 2022'!M329</f>
        <v>8246.2057700000005</v>
      </c>
      <c r="F41" s="24">
        <v>0</v>
      </c>
      <c r="G41" s="26"/>
      <c r="H41" s="25">
        <f>'QV Data - 2022'!R329</f>
        <v>8246.2057600000007</v>
      </c>
      <c r="I41" s="24">
        <v>0</v>
      </c>
      <c r="J41" s="23"/>
      <c r="K41" s="25">
        <f t="shared" si="15"/>
        <v>9.9999997473787516E-6</v>
      </c>
      <c r="L41" s="25">
        <f t="shared" si="16"/>
        <v>0</v>
      </c>
      <c r="M41" s="23"/>
    </row>
    <row r="42" spans="1:13" x14ac:dyDescent="0.3">
      <c r="A42" s="31" t="s">
        <v>60</v>
      </c>
      <c r="B42" s="27">
        <f>'QV Data - 2022'!H330</f>
        <v>14681.60844</v>
      </c>
      <c r="C42" s="24">
        <v>0</v>
      </c>
      <c r="D42" s="26"/>
      <c r="E42" s="27">
        <f>'QV Data - 2022'!M330</f>
        <v>4893.8694799999994</v>
      </c>
      <c r="F42" s="24">
        <v>0</v>
      </c>
      <c r="G42" s="26"/>
      <c r="H42" s="25">
        <f>'QV Data - 2022'!R330</f>
        <v>4893.8694800000003</v>
      </c>
      <c r="I42" s="24">
        <v>0</v>
      </c>
      <c r="J42" s="23"/>
      <c r="K42" s="25">
        <f t="shared" si="15"/>
        <v>0</v>
      </c>
      <c r="L42" s="25">
        <f t="shared" si="16"/>
        <v>0</v>
      </c>
      <c r="M42" s="23"/>
    </row>
    <row r="43" spans="1:13" ht="15" thickBot="1" x14ac:dyDescent="0.35">
      <c r="A43" s="28" t="s">
        <v>7</v>
      </c>
      <c r="B43" s="30">
        <f>SUM('QV Data - 2022'!H337:H340)</f>
        <v>25619.250950000001</v>
      </c>
      <c r="C43" s="24">
        <f>SUM('QV Data - 2022'!I337:K340)</f>
        <v>0</v>
      </c>
      <c r="D43" s="12"/>
      <c r="E43" s="30">
        <f>SUM('QV Data - 2022'!M337:M340)</f>
        <v>8186.0146500000001</v>
      </c>
      <c r="F43" s="24">
        <f>SUM('QV Data - 2022'!N337:P340)</f>
        <v>0</v>
      </c>
      <c r="G43" s="12"/>
      <c r="H43" s="29">
        <f>SUM('QV Data - 2022'!R337:R340)</f>
        <v>8208.710219999999</v>
      </c>
      <c r="I43" s="24">
        <f>SUM('QV Data - 2022'!S337:U340)</f>
        <v>0</v>
      </c>
      <c r="J43" s="9"/>
      <c r="K43" s="25">
        <f t="shared" si="15"/>
        <v>-22.695569999998952</v>
      </c>
      <c r="L43" s="25">
        <f t="shared" si="16"/>
        <v>0</v>
      </c>
      <c r="M43" s="9"/>
    </row>
    <row r="44" spans="1:13" ht="15" thickBot="1" x14ac:dyDescent="0.35">
      <c r="A44" s="22" t="s">
        <v>6</v>
      </c>
      <c r="B44" s="21">
        <f>SUM(B41:B43)</f>
        <v>65039.476699999992</v>
      </c>
      <c r="C44" s="21">
        <f>SUM(C41:C43)</f>
        <v>0</v>
      </c>
      <c r="D44" s="12"/>
      <c r="E44" s="21">
        <f>SUM(E41:E43)</f>
        <v>21326.089899999999</v>
      </c>
      <c r="F44" s="21">
        <f>SUM(F41:F43)</f>
        <v>0</v>
      </c>
      <c r="G44" s="12"/>
      <c r="H44" s="21">
        <f>SUM(H41:H43)</f>
        <v>21348.785459999999</v>
      </c>
      <c r="I44" s="21">
        <f>SUM(I41:I43)</f>
        <v>0</v>
      </c>
      <c r="J44" s="9"/>
      <c r="K44" s="21">
        <f>SUM(K41:K43)</f>
        <v>-22.695559999999205</v>
      </c>
      <c r="L44" s="21">
        <f>SUM(L41:L43)</f>
        <v>0</v>
      </c>
      <c r="M44" s="9"/>
    </row>
    <row r="45" spans="1:13" ht="15" thickBot="1" x14ac:dyDescent="0.35">
      <c r="A45" s="28" t="s">
        <v>5</v>
      </c>
      <c r="B45" s="27">
        <f>SUM('QV Data - 2022'!H344:H348)</f>
        <v>102.7</v>
      </c>
      <c r="C45" s="24">
        <f>SUM('QV Data - 2022'!I344:K348)</f>
        <v>0</v>
      </c>
      <c r="D45" s="26"/>
      <c r="E45" s="27">
        <f>SUM('QV Data - 2022'!M344:M348)</f>
        <v>102.7</v>
      </c>
      <c r="F45" s="24">
        <f>SUM('QV Data - 2022'!N344:P348)</f>
        <v>0</v>
      </c>
      <c r="G45" s="26"/>
      <c r="H45" s="25">
        <f>SUM('QV Data - 2022'!R344:R348)</f>
        <v>84.973659999999981</v>
      </c>
      <c r="I45" s="24">
        <f>SUM('QV Data - 2022'!S344:U348)</f>
        <v>0</v>
      </c>
      <c r="J45" s="23"/>
      <c r="K45" s="25">
        <f>E45-H45</f>
        <v>17.726340000000022</v>
      </c>
      <c r="L45" s="25">
        <f t="shared" ref="L45" si="17">F45-I45</f>
        <v>0</v>
      </c>
      <c r="M45" s="23"/>
    </row>
    <row r="46" spans="1:13" ht="15" thickBot="1" x14ac:dyDescent="0.35">
      <c r="A46" s="22" t="s">
        <v>4</v>
      </c>
      <c r="B46" s="21">
        <f>SUM(B45:B45)</f>
        <v>102.7</v>
      </c>
      <c r="C46" s="19">
        <f>SUM(C45:C45)</f>
        <v>0</v>
      </c>
      <c r="D46" s="12"/>
      <c r="E46" s="21">
        <f>SUM(E45:E45)</f>
        <v>102.7</v>
      </c>
      <c r="F46" s="19">
        <f>SUM(F45:F45)</f>
        <v>0</v>
      </c>
      <c r="G46" s="12"/>
      <c r="H46" s="20">
        <f>SUM(H45:H45)</f>
        <v>84.973659999999981</v>
      </c>
      <c r="I46" s="19">
        <f>SUM(I45:I45)</f>
        <v>0</v>
      </c>
      <c r="J46" s="9"/>
      <c r="K46" s="20">
        <f>SUM(K45:K45)</f>
        <v>17.726340000000022</v>
      </c>
      <c r="L46" s="19">
        <f>SUM(L45:L45)</f>
        <v>0</v>
      </c>
      <c r="M46" s="9"/>
    </row>
    <row r="47" spans="1:13" ht="15" thickBot="1" x14ac:dyDescent="0.35">
      <c r="A47" s="18" t="s">
        <v>3</v>
      </c>
      <c r="B47" s="17">
        <f>SUM(B39,B40,B44,B46)</f>
        <v>91378.860728521671</v>
      </c>
      <c r="C47" s="15">
        <f>SUM(C39,C40,C44,C46)</f>
        <v>12871.177271655975</v>
      </c>
      <c r="D47" s="12"/>
      <c r="E47" s="17">
        <f>SUM(E39,E40,E44,E46)</f>
        <v>30672.556955230128</v>
      </c>
      <c r="F47" s="15">
        <f>SUM(F39,F40,F44,F46)</f>
        <v>6180.052733044422</v>
      </c>
      <c r="G47" s="12"/>
      <c r="H47" s="16">
        <f>SUM(H39,H40,H44,H46)</f>
        <v>30139.146109999998</v>
      </c>
      <c r="I47" s="15">
        <f>SUM(I39,I40,I44,I46)</f>
        <v>5417.6621600000008</v>
      </c>
      <c r="J47" s="9"/>
      <c r="K47" s="16">
        <f>SUM(K39,K40,K44,K46)</f>
        <v>533.41084523012785</v>
      </c>
      <c r="L47" s="15">
        <f>SUM(L39,L40,L44,L46)</f>
        <v>762.3905730444219</v>
      </c>
      <c r="M47" s="9"/>
    </row>
    <row r="48" spans="1:13" ht="15" thickBot="1" x14ac:dyDescent="0.35">
      <c r="A48" s="14" t="s">
        <v>2</v>
      </c>
      <c r="B48" s="13">
        <f>SUM(B33,B47)</f>
        <v>159373.33155151102</v>
      </c>
      <c r="C48" s="10">
        <f>SUM(C33,C47)</f>
        <v>60108.695255497121</v>
      </c>
      <c r="D48" s="12"/>
      <c r="E48" s="13">
        <f>SUM(E33,E47)</f>
        <v>52145.806621398457</v>
      </c>
      <c r="F48" s="10">
        <f>SUM(F33,F47)</f>
        <v>18028.637109450821</v>
      </c>
      <c r="G48" s="12"/>
      <c r="H48" s="11">
        <f>SUM(H33,H47)</f>
        <v>51105.965479999984</v>
      </c>
      <c r="I48" s="10">
        <f>SUM(I33,I47)</f>
        <v>16707.528630000004</v>
      </c>
      <c r="J48" s="9"/>
      <c r="K48" s="11">
        <f>SUM(K33,K47)</f>
        <v>1039.8411413984645</v>
      </c>
      <c r="L48" s="10">
        <f>SUM(L33,L47)</f>
        <v>1321.1084794508197</v>
      </c>
      <c r="M48" s="9"/>
    </row>
    <row r="49" spans="1:13" ht="15" thickBot="1" x14ac:dyDescent="0.35">
      <c r="A49" s="8" t="s">
        <v>1</v>
      </c>
      <c r="B49" s="7">
        <f>SUM(B20,B48)</f>
        <v>0.24227985506877303</v>
      </c>
      <c r="C49" s="4">
        <f>SUM(C20,C48)</f>
        <v>0</v>
      </c>
      <c r="D49" s="6"/>
      <c r="E49" s="7">
        <f>SUM(E20,E48)</f>
        <v>-261.7444449792747</v>
      </c>
      <c r="F49" s="4">
        <f>SUM(F20,F48)</f>
        <v>21.042974999996659</v>
      </c>
      <c r="G49" s="6"/>
      <c r="H49" s="5">
        <f>SUM(H20,H48)</f>
        <v>-37.975340000011784</v>
      </c>
      <c r="I49" s="4">
        <f>SUM(I20,I48)</f>
        <v>-71.553009999992355</v>
      </c>
      <c r="J49" s="3"/>
      <c r="K49" s="5">
        <f>SUM(K20,K48)</f>
        <v>-223.76910497927156</v>
      </c>
      <c r="L49" s="4">
        <f>SUM(L20,L48)</f>
        <v>92.595984999989696</v>
      </c>
      <c r="M49" s="3"/>
    </row>
    <row r="51" spans="1:13" hidden="1" x14ac:dyDescent="0.3">
      <c r="A51" s="70" t="s">
        <v>0</v>
      </c>
      <c r="B51" s="71">
        <f>B49-'QV Data - 2022'!H354</f>
        <v>-4.8428761001417797E-11</v>
      </c>
      <c r="C51" s="71">
        <f>C49-SUM('QV Data - 2022'!I354:K354)</f>
        <v>0</v>
      </c>
      <c r="D51" s="70"/>
      <c r="E51" s="71">
        <f>E49-'QV Data - 2022'!M354</f>
        <v>2.0918378140777349E-11</v>
      </c>
      <c r="F51" s="71">
        <f>F49-SUM('QV Data - 2022'!N354:P354)</f>
        <v>-3.1725733151688473E-12</v>
      </c>
      <c r="G51" s="70"/>
      <c r="H51" s="71">
        <f>H49-SUM('QV Data - 2022'!R354)</f>
        <v>8.7894136413524393E-12</v>
      </c>
      <c r="I51" s="71">
        <f>I49-SUM('QV Data - 2022'!S354:U354)</f>
        <v>8.5407236838364042E-12</v>
      </c>
      <c r="J51" s="70"/>
      <c r="K51" s="71"/>
      <c r="L51" s="71"/>
    </row>
    <row r="53" spans="1:13" x14ac:dyDescent="0.3">
      <c r="K53" s="2"/>
    </row>
  </sheetData>
  <mergeCells count="5">
    <mergeCell ref="A1:M1"/>
    <mergeCell ref="B2:C2"/>
    <mergeCell ref="E2:F2"/>
    <mergeCell ref="H2:I2"/>
    <mergeCell ref="K2:L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13203-BE73-485A-8A89-88B5359514F7}">
  <dimension ref="A1:V354"/>
  <sheetViews>
    <sheetView workbookViewId="0">
      <pane ySplit="2" topLeftCell="A324" activePane="bottomLeft" state="frozen"/>
      <selection activeCell="B1" sqref="B1"/>
      <selection pane="bottomLeft" activeCell="R1" sqref="R1:U1"/>
    </sheetView>
  </sheetViews>
  <sheetFormatPr defaultRowHeight="14.4" x14ac:dyDescent="0.3"/>
  <cols>
    <col min="1" max="1" width="13.6640625" customWidth="1"/>
    <col min="2" max="2" width="13" customWidth="1"/>
    <col min="3" max="3" width="17.6640625" customWidth="1"/>
    <col min="4" max="4" width="12.33203125" customWidth="1"/>
    <col min="5" max="5" width="8.5546875" customWidth="1"/>
    <col min="6" max="6" width="9.109375" customWidth="1"/>
    <col min="7" max="7" width="13.6640625" customWidth="1"/>
    <col min="8" max="8" width="9.44140625" customWidth="1"/>
    <col min="9" max="9" width="8" customWidth="1"/>
    <col min="10" max="10" width="8.33203125" customWidth="1"/>
    <col min="11" max="11" width="8" customWidth="1"/>
    <col min="12" max="12" width="2.6640625" customWidth="1"/>
    <col min="13" max="13" width="8.88671875" customWidth="1"/>
    <col min="14" max="14" width="8" customWidth="1"/>
    <col min="15" max="15" width="8.5546875" customWidth="1"/>
    <col min="16" max="16" width="8.6640625" customWidth="1"/>
    <col min="17" max="17" width="2.6640625" customWidth="1"/>
    <col min="22" max="22" width="2.6640625" customWidth="1"/>
  </cols>
  <sheetData>
    <row r="1" spans="1:22" ht="15" thickBot="1" x14ac:dyDescent="0.35">
      <c r="H1" s="79" t="s">
        <v>296</v>
      </c>
      <c r="I1" s="79"/>
      <c r="J1" s="79"/>
      <c r="K1" s="79"/>
      <c r="M1" s="79" t="s">
        <v>297</v>
      </c>
      <c r="N1" s="79"/>
      <c r="O1" s="79"/>
      <c r="P1" s="79"/>
      <c r="R1" s="79" t="s">
        <v>298</v>
      </c>
      <c r="S1" s="79"/>
      <c r="T1" s="79"/>
      <c r="U1" s="79"/>
    </row>
    <row r="2" spans="1:22" ht="26.1" customHeight="1" x14ac:dyDescent="0.3">
      <c r="A2" s="58" t="s">
        <v>295</v>
      </c>
      <c r="B2" s="58" t="s">
        <v>294</v>
      </c>
      <c r="C2" s="58" t="s">
        <v>293</v>
      </c>
      <c r="D2" s="58" t="s">
        <v>292</v>
      </c>
      <c r="E2" s="58" t="s">
        <v>291</v>
      </c>
      <c r="F2" s="58" t="s">
        <v>290</v>
      </c>
      <c r="G2" s="57" t="s">
        <v>289</v>
      </c>
      <c r="H2" s="55" t="s">
        <v>288</v>
      </c>
      <c r="I2" s="55" t="s">
        <v>287</v>
      </c>
      <c r="J2" s="55" t="s">
        <v>286</v>
      </c>
      <c r="K2" s="55" t="s">
        <v>285</v>
      </c>
      <c r="L2" s="56" t="s">
        <v>42</v>
      </c>
      <c r="M2" s="55" t="s">
        <v>288</v>
      </c>
      <c r="N2" s="55" t="s">
        <v>287</v>
      </c>
      <c r="O2" s="55" t="s">
        <v>286</v>
      </c>
      <c r="P2" s="55" t="s">
        <v>285</v>
      </c>
      <c r="Q2" s="56" t="s">
        <v>42</v>
      </c>
      <c r="R2" s="55" t="s">
        <v>284</v>
      </c>
      <c r="S2" s="55" t="s">
        <v>283</v>
      </c>
      <c r="T2" s="55" t="s">
        <v>282</v>
      </c>
      <c r="U2" s="55" t="s">
        <v>281</v>
      </c>
      <c r="V2" s="56" t="s">
        <v>42</v>
      </c>
    </row>
    <row r="3" spans="1:22" ht="13.05" customHeight="1" x14ac:dyDescent="0.3">
      <c r="A3" s="50" t="s">
        <v>242</v>
      </c>
      <c r="B3" s="50" t="s">
        <v>251</v>
      </c>
      <c r="C3" s="50" t="s">
        <v>39</v>
      </c>
      <c r="D3" s="51">
        <v>6320</v>
      </c>
      <c r="E3" s="51">
        <v>6320</v>
      </c>
      <c r="F3" s="51">
        <v>632001</v>
      </c>
      <c r="G3" s="54" t="s">
        <v>280</v>
      </c>
      <c r="H3" s="59">
        <v>-68190.599189999979</v>
      </c>
      <c r="I3" s="59">
        <v>0</v>
      </c>
      <c r="J3" s="59">
        <v>0</v>
      </c>
      <c r="K3" s="59">
        <v>0</v>
      </c>
      <c r="L3" s="53" t="s">
        <v>42</v>
      </c>
      <c r="M3" s="59">
        <v>-22730.199729999989</v>
      </c>
      <c r="N3" s="59">
        <v>0</v>
      </c>
      <c r="O3" s="59">
        <v>0</v>
      </c>
      <c r="P3" s="59">
        <v>0</v>
      </c>
      <c r="Q3" s="53" t="s">
        <v>42</v>
      </c>
      <c r="R3" s="59">
        <v>-22730.199720000001</v>
      </c>
      <c r="S3" s="59">
        <v>0</v>
      </c>
      <c r="T3" s="59">
        <v>0</v>
      </c>
      <c r="U3" s="59">
        <v>0</v>
      </c>
      <c r="V3" s="53" t="s">
        <v>42</v>
      </c>
    </row>
    <row r="4" spans="1:22" ht="13.05" customHeight="1" x14ac:dyDescent="0.3">
      <c r="A4" s="50" t="s">
        <v>242</v>
      </c>
      <c r="B4" s="50" t="s">
        <v>251</v>
      </c>
      <c r="C4" s="50" t="s">
        <v>39</v>
      </c>
      <c r="D4" s="51">
        <v>6320</v>
      </c>
      <c r="E4" s="51">
        <v>6320</v>
      </c>
      <c r="F4" s="51">
        <v>632010</v>
      </c>
      <c r="G4" s="54" t="s">
        <v>279</v>
      </c>
      <c r="H4" s="59">
        <v>-363.68029999999987</v>
      </c>
      <c r="I4" s="59">
        <v>0</v>
      </c>
      <c r="J4" s="59">
        <v>0</v>
      </c>
      <c r="K4" s="59">
        <v>0</v>
      </c>
      <c r="L4" s="53" t="s">
        <v>42</v>
      </c>
      <c r="M4" s="59">
        <v>-121.22676666666671</v>
      </c>
      <c r="N4" s="59">
        <v>0</v>
      </c>
      <c r="O4" s="59">
        <v>0</v>
      </c>
      <c r="P4" s="59">
        <v>0</v>
      </c>
      <c r="Q4" s="53" t="s">
        <v>42</v>
      </c>
      <c r="R4" s="59">
        <v>-121.22676</v>
      </c>
      <c r="S4" s="59">
        <v>0</v>
      </c>
      <c r="T4" s="59">
        <v>0</v>
      </c>
      <c r="U4" s="59">
        <v>0</v>
      </c>
      <c r="V4" s="53" t="s">
        <v>42</v>
      </c>
    </row>
    <row r="5" spans="1:22" ht="13.05" customHeight="1" x14ac:dyDescent="0.3">
      <c r="A5" s="50" t="s">
        <v>242</v>
      </c>
      <c r="B5" s="50" t="s">
        <v>251</v>
      </c>
      <c r="C5" s="50" t="s">
        <v>39</v>
      </c>
      <c r="D5" s="51">
        <v>6320</v>
      </c>
      <c r="E5" s="51">
        <v>6320</v>
      </c>
      <c r="F5" s="51">
        <v>632020</v>
      </c>
      <c r="G5" s="54" t="s">
        <v>278</v>
      </c>
      <c r="H5" s="59">
        <v>-98.600000000000023</v>
      </c>
      <c r="I5" s="59">
        <v>0</v>
      </c>
      <c r="J5" s="59">
        <v>0</v>
      </c>
      <c r="K5" s="59">
        <v>0</v>
      </c>
      <c r="L5" s="53" t="s">
        <v>42</v>
      </c>
      <c r="M5" s="59">
        <v>-32.866666666666667</v>
      </c>
      <c r="N5" s="59">
        <v>0</v>
      </c>
      <c r="O5" s="59">
        <v>0</v>
      </c>
      <c r="P5" s="59">
        <v>0</v>
      </c>
      <c r="Q5" s="53" t="s">
        <v>42</v>
      </c>
      <c r="R5" s="59">
        <v>-32.866680000000002</v>
      </c>
      <c r="S5" s="59">
        <v>0</v>
      </c>
      <c r="T5" s="59">
        <v>0</v>
      </c>
      <c r="U5" s="59">
        <v>0</v>
      </c>
      <c r="V5" s="53" t="s">
        <v>42</v>
      </c>
    </row>
    <row r="6" spans="1:22" ht="13.05" customHeight="1" x14ac:dyDescent="0.3">
      <c r="A6" s="50" t="s">
        <v>242</v>
      </c>
      <c r="B6" s="50" t="s">
        <v>251</v>
      </c>
      <c r="C6" s="50" t="s">
        <v>39</v>
      </c>
      <c r="D6" s="51">
        <v>6320</v>
      </c>
      <c r="E6" s="51">
        <v>6320</v>
      </c>
      <c r="F6" s="51">
        <v>632022</v>
      </c>
      <c r="G6" s="54" t="s">
        <v>277</v>
      </c>
      <c r="H6" s="59">
        <v>-169.51924</v>
      </c>
      <c r="I6" s="59">
        <v>0</v>
      </c>
      <c r="J6" s="59">
        <v>0</v>
      </c>
      <c r="K6" s="59">
        <v>0</v>
      </c>
      <c r="L6" s="53" t="s">
        <v>42</v>
      </c>
      <c r="M6" s="59">
        <v>-56.506413333333327</v>
      </c>
      <c r="N6" s="59">
        <v>0</v>
      </c>
      <c r="O6" s="59">
        <v>0</v>
      </c>
      <c r="P6" s="59">
        <v>0</v>
      </c>
      <c r="Q6" s="53" t="s">
        <v>42</v>
      </c>
      <c r="R6" s="59">
        <v>-56.506399999999999</v>
      </c>
      <c r="S6" s="59">
        <v>0</v>
      </c>
      <c r="T6" s="59">
        <v>0</v>
      </c>
      <c r="U6" s="59">
        <v>0</v>
      </c>
      <c r="V6" s="53" t="s">
        <v>42</v>
      </c>
    </row>
    <row r="7" spans="1:22" ht="13.05" customHeight="1" x14ac:dyDescent="0.3">
      <c r="A7" s="50" t="s">
        <v>242</v>
      </c>
      <c r="B7" s="50" t="s">
        <v>251</v>
      </c>
      <c r="C7" s="50" t="s">
        <v>39</v>
      </c>
      <c r="D7" s="51">
        <v>6320</v>
      </c>
      <c r="E7" s="51">
        <v>6320</v>
      </c>
      <c r="F7" s="51">
        <v>632031</v>
      </c>
      <c r="G7" s="54" t="s">
        <v>276</v>
      </c>
      <c r="H7" s="59">
        <v>-56899.643460000007</v>
      </c>
      <c r="I7" s="59">
        <v>0</v>
      </c>
      <c r="J7" s="59">
        <v>0</v>
      </c>
      <c r="K7" s="59">
        <v>0</v>
      </c>
      <c r="L7" s="53" t="s">
        <v>42</v>
      </c>
      <c r="M7" s="59">
        <v>-18966.54782</v>
      </c>
      <c r="N7" s="59">
        <v>0</v>
      </c>
      <c r="O7" s="59">
        <v>0</v>
      </c>
      <c r="P7" s="59">
        <v>0</v>
      </c>
      <c r="Q7" s="53" t="s">
        <v>42</v>
      </c>
      <c r="R7" s="59">
        <v>-18966.547839999999</v>
      </c>
      <c r="S7" s="59">
        <v>0</v>
      </c>
      <c r="T7" s="59">
        <v>0</v>
      </c>
      <c r="U7" s="59">
        <v>0</v>
      </c>
      <c r="V7" s="53" t="s">
        <v>42</v>
      </c>
    </row>
    <row r="8" spans="1:22" ht="13.05" customHeight="1" thickBot="1" x14ac:dyDescent="0.35">
      <c r="A8" s="50" t="s">
        <v>242</v>
      </c>
      <c r="B8" s="50" t="s">
        <v>251</v>
      </c>
      <c r="C8" s="50" t="s">
        <v>39</v>
      </c>
      <c r="D8" s="51">
        <v>6320</v>
      </c>
      <c r="E8" s="51">
        <v>6320</v>
      </c>
      <c r="F8" s="51">
        <v>632060</v>
      </c>
      <c r="G8" s="54" t="s">
        <v>275</v>
      </c>
      <c r="H8" s="59">
        <v>-3177.860810000001</v>
      </c>
      <c r="I8" s="59">
        <v>0</v>
      </c>
      <c r="J8" s="59">
        <v>0</v>
      </c>
      <c r="K8" s="59">
        <v>0</v>
      </c>
      <c r="L8" s="53" t="s">
        <v>42</v>
      </c>
      <c r="M8" s="59">
        <v>-1059.2869366666671</v>
      </c>
      <c r="N8" s="59">
        <v>0</v>
      </c>
      <c r="O8" s="59">
        <v>0</v>
      </c>
      <c r="P8" s="59">
        <v>0</v>
      </c>
      <c r="Q8" s="53" t="s">
        <v>42</v>
      </c>
      <c r="R8" s="59">
        <v>-1059.28692</v>
      </c>
      <c r="S8" s="59">
        <v>0</v>
      </c>
      <c r="T8" s="59">
        <v>0</v>
      </c>
      <c r="U8" s="59">
        <v>0</v>
      </c>
      <c r="V8" s="53" t="s">
        <v>42</v>
      </c>
    </row>
    <row r="9" spans="1:22" ht="13.05" customHeight="1" thickBot="1" x14ac:dyDescent="0.35">
      <c r="A9" s="50" t="s">
        <v>242</v>
      </c>
      <c r="B9" s="50" t="s">
        <v>251</v>
      </c>
      <c r="C9" s="50" t="s">
        <v>39</v>
      </c>
      <c r="D9" s="51">
        <v>6320</v>
      </c>
      <c r="E9" s="51">
        <v>6320</v>
      </c>
      <c r="F9" s="48" t="s">
        <v>45</v>
      </c>
      <c r="G9" s="47"/>
      <c r="H9" s="45">
        <v>-128899.90300000001</v>
      </c>
      <c r="I9" s="45">
        <v>0</v>
      </c>
      <c r="J9" s="45">
        <v>0</v>
      </c>
      <c r="K9" s="45">
        <v>0</v>
      </c>
      <c r="L9" s="46" t="s">
        <v>42</v>
      </c>
      <c r="M9" s="45">
        <v>-42966.634333333328</v>
      </c>
      <c r="N9" s="45">
        <v>0</v>
      </c>
      <c r="O9" s="45">
        <v>0</v>
      </c>
      <c r="P9" s="45">
        <v>0</v>
      </c>
      <c r="Q9" s="46" t="s">
        <v>42</v>
      </c>
      <c r="R9" s="45">
        <v>-42966.634320000012</v>
      </c>
      <c r="S9" s="45">
        <v>0</v>
      </c>
      <c r="T9" s="45">
        <v>0</v>
      </c>
      <c r="U9" s="45">
        <v>0</v>
      </c>
      <c r="V9" s="46" t="s">
        <v>42</v>
      </c>
    </row>
    <row r="10" spans="1:22" ht="13.05" customHeight="1" thickBot="1" x14ac:dyDescent="0.35">
      <c r="A10" s="50" t="s">
        <v>242</v>
      </c>
      <c r="B10" s="50" t="s">
        <v>251</v>
      </c>
      <c r="C10" s="50" t="s">
        <v>39</v>
      </c>
      <c r="D10" s="51">
        <v>6320</v>
      </c>
      <c r="E10" s="48" t="s">
        <v>48</v>
      </c>
      <c r="F10" s="48"/>
      <c r="G10" s="47"/>
      <c r="H10" s="45">
        <v>-128899.90300000001</v>
      </c>
      <c r="I10" s="45">
        <v>0</v>
      </c>
      <c r="J10" s="45">
        <v>0</v>
      </c>
      <c r="K10" s="45">
        <v>0</v>
      </c>
      <c r="L10" s="46" t="s">
        <v>42</v>
      </c>
      <c r="M10" s="45">
        <v>-42966.634333333328</v>
      </c>
      <c r="N10" s="45">
        <v>0</v>
      </c>
      <c r="O10" s="45">
        <v>0</v>
      </c>
      <c r="P10" s="45">
        <v>0</v>
      </c>
      <c r="Q10" s="46" t="s">
        <v>42</v>
      </c>
      <c r="R10" s="45">
        <v>-42966.634320000012</v>
      </c>
      <c r="S10" s="45">
        <v>0</v>
      </c>
      <c r="T10" s="45">
        <v>0</v>
      </c>
      <c r="U10" s="45">
        <v>0</v>
      </c>
      <c r="V10" s="46" t="s">
        <v>42</v>
      </c>
    </row>
    <row r="11" spans="1:22" ht="13.05" customHeight="1" thickBot="1" x14ac:dyDescent="0.35">
      <c r="A11" s="50" t="s">
        <v>242</v>
      </c>
      <c r="B11" s="50" t="s">
        <v>251</v>
      </c>
      <c r="C11" s="50" t="s">
        <v>39</v>
      </c>
      <c r="D11" s="48" t="s">
        <v>45</v>
      </c>
      <c r="E11" s="48"/>
      <c r="F11" s="48"/>
      <c r="G11" s="47"/>
      <c r="H11" s="45">
        <v>-128899.90300000001</v>
      </c>
      <c r="I11" s="45">
        <v>0</v>
      </c>
      <c r="J11" s="45">
        <v>0</v>
      </c>
      <c r="K11" s="45">
        <v>0</v>
      </c>
      <c r="L11" s="46" t="s">
        <v>42</v>
      </c>
      <c r="M11" s="45">
        <v>-42966.634333333328</v>
      </c>
      <c r="N11" s="45">
        <v>0</v>
      </c>
      <c r="O11" s="45">
        <v>0</v>
      </c>
      <c r="P11" s="45">
        <v>0</v>
      </c>
      <c r="Q11" s="46" t="s">
        <v>42</v>
      </c>
      <c r="R11" s="45">
        <v>-42966.634320000012</v>
      </c>
      <c r="S11" s="45">
        <v>0</v>
      </c>
      <c r="T11" s="45">
        <v>0</v>
      </c>
      <c r="U11" s="45">
        <v>0</v>
      </c>
      <c r="V11" s="46" t="s">
        <v>42</v>
      </c>
    </row>
    <row r="12" spans="1:22" ht="13.05" customHeight="1" x14ac:dyDescent="0.3">
      <c r="A12" s="50" t="s">
        <v>242</v>
      </c>
      <c r="B12" s="50" t="s">
        <v>251</v>
      </c>
      <c r="C12" s="50" t="s">
        <v>38</v>
      </c>
      <c r="D12" s="51">
        <v>21</v>
      </c>
      <c r="E12" s="51">
        <v>21</v>
      </c>
      <c r="F12" s="51">
        <v>212000</v>
      </c>
      <c r="G12" s="54" t="s">
        <v>274</v>
      </c>
      <c r="H12" s="59">
        <v>0</v>
      </c>
      <c r="I12" s="59">
        <v>-500.00000000000028</v>
      </c>
      <c r="J12" s="59">
        <v>0</v>
      </c>
      <c r="K12" s="59">
        <v>0</v>
      </c>
      <c r="L12" s="53" t="s">
        <v>42</v>
      </c>
      <c r="M12" s="59">
        <v>0</v>
      </c>
      <c r="N12" s="59">
        <v>-166.6666666666668</v>
      </c>
      <c r="O12" s="59">
        <v>0</v>
      </c>
      <c r="P12" s="59">
        <v>0</v>
      </c>
      <c r="Q12" s="53" t="s">
        <v>42</v>
      </c>
      <c r="R12" s="59">
        <v>0</v>
      </c>
      <c r="S12" s="59">
        <v>0</v>
      </c>
      <c r="T12" s="59">
        <v>0</v>
      </c>
      <c r="U12" s="59">
        <v>0</v>
      </c>
      <c r="V12" s="53" t="s">
        <v>42</v>
      </c>
    </row>
    <row r="13" spans="1:22" ht="13.05" customHeight="1" x14ac:dyDescent="0.3">
      <c r="A13" s="50" t="s">
        <v>242</v>
      </c>
      <c r="B13" s="50" t="s">
        <v>251</v>
      </c>
      <c r="C13" s="50" t="s">
        <v>38</v>
      </c>
      <c r="D13" s="51">
        <v>21</v>
      </c>
      <c r="E13" s="51">
        <v>21</v>
      </c>
      <c r="F13" s="51">
        <v>212021</v>
      </c>
      <c r="G13" s="54" t="s">
        <v>273</v>
      </c>
      <c r="H13" s="59">
        <v>0</v>
      </c>
      <c r="I13" s="59">
        <v>0</v>
      </c>
      <c r="J13" s="59">
        <v>0</v>
      </c>
      <c r="K13" s="59">
        <v>0</v>
      </c>
      <c r="L13" s="53" t="s">
        <v>42</v>
      </c>
      <c r="M13" s="59">
        <v>0</v>
      </c>
      <c r="N13" s="59">
        <v>0</v>
      </c>
      <c r="O13" s="59">
        <v>0</v>
      </c>
      <c r="P13" s="59">
        <v>0</v>
      </c>
      <c r="Q13" s="53" t="s">
        <v>42</v>
      </c>
      <c r="R13" s="59">
        <v>-120</v>
      </c>
      <c r="S13" s="59">
        <v>0</v>
      </c>
      <c r="T13" s="59">
        <v>0</v>
      </c>
      <c r="U13" s="59">
        <v>0</v>
      </c>
      <c r="V13" s="53" t="s">
        <v>42</v>
      </c>
    </row>
    <row r="14" spans="1:22" ht="13.05" customHeight="1" x14ac:dyDescent="0.3">
      <c r="A14" s="50" t="s">
        <v>242</v>
      </c>
      <c r="B14" s="50" t="s">
        <v>251</v>
      </c>
      <c r="C14" s="50" t="s">
        <v>38</v>
      </c>
      <c r="D14" s="51">
        <v>21</v>
      </c>
      <c r="E14" s="51">
        <v>21</v>
      </c>
      <c r="F14" s="51">
        <v>212025</v>
      </c>
      <c r="G14" s="54" t="s">
        <v>272</v>
      </c>
      <c r="H14" s="59">
        <v>0</v>
      </c>
      <c r="I14" s="59">
        <v>0</v>
      </c>
      <c r="J14" s="59">
        <v>0</v>
      </c>
      <c r="K14" s="59">
        <v>0</v>
      </c>
      <c r="L14" s="53" t="s">
        <v>42</v>
      </c>
      <c r="M14" s="59">
        <v>0</v>
      </c>
      <c r="N14" s="59">
        <v>0</v>
      </c>
      <c r="O14" s="59">
        <v>0</v>
      </c>
      <c r="P14" s="59">
        <v>0</v>
      </c>
      <c r="Q14" s="53" t="s">
        <v>42</v>
      </c>
      <c r="R14" s="59">
        <v>-137.81988999999999</v>
      </c>
      <c r="S14" s="59">
        <v>0</v>
      </c>
      <c r="T14" s="59">
        <v>0</v>
      </c>
      <c r="U14" s="59">
        <v>0</v>
      </c>
      <c r="V14" s="53" t="s">
        <v>42</v>
      </c>
    </row>
    <row r="15" spans="1:22" ht="13.05" customHeight="1" x14ac:dyDescent="0.3">
      <c r="A15" s="50" t="s">
        <v>242</v>
      </c>
      <c r="B15" s="50" t="s">
        <v>251</v>
      </c>
      <c r="C15" s="50" t="s">
        <v>38</v>
      </c>
      <c r="D15" s="51">
        <v>21</v>
      </c>
      <c r="E15" s="51">
        <v>21</v>
      </c>
      <c r="F15" s="51">
        <v>212031</v>
      </c>
      <c r="G15" s="54" t="s">
        <v>271</v>
      </c>
      <c r="H15" s="59">
        <v>0</v>
      </c>
      <c r="I15" s="59">
        <v>0</v>
      </c>
      <c r="J15" s="59">
        <v>0</v>
      </c>
      <c r="K15" s="59">
        <v>0</v>
      </c>
      <c r="L15" s="53" t="s">
        <v>42</v>
      </c>
      <c r="M15" s="59">
        <v>0</v>
      </c>
      <c r="N15" s="59">
        <v>0</v>
      </c>
      <c r="O15" s="59">
        <v>0</v>
      </c>
      <c r="P15" s="59">
        <v>0</v>
      </c>
      <c r="Q15" s="53" t="s">
        <v>42</v>
      </c>
      <c r="R15" s="59">
        <v>-56.387</v>
      </c>
      <c r="S15" s="59">
        <v>0</v>
      </c>
      <c r="T15" s="59">
        <v>0</v>
      </c>
      <c r="U15" s="59">
        <v>0</v>
      </c>
      <c r="V15" s="53" t="s">
        <v>42</v>
      </c>
    </row>
    <row r="16" spans="1:22" ht="13.05" customHeight="1" x14ac:dyDescent="0.3">
      <c r="A16" s="50" t="s">
        <v>242</v>
      </c>
      <c r="B16" s="50" t="s">
        <v>251</v>
      </c>
      <c r="C16" s="50" t="s">
        <v>38</v>
      </c>
      <c r="D16" s="51">
        <v>21</v>
      </c>
      <c r="E16" s="51">
        <v>21</v>
      </c>
      <c r="F16" s="51">
        <v>212041</v>
      </c>
      <c r="G16" s="54" t="s">
        <v>270</v>
      </c>
      <c r="H16" s="59">
        <v>0</v>
      </c>
      <c r="I16" s="59">
        <v>0</v>
      </c>
      <c r="J16" s="59">
        <v>0</v>
      </c>
      <c r="K16" s="59">
        <v>0</v>
      </c>
      <c r="L16" s="53" t="s">
        <v>42</v>
      </c>
      <c r="M16" s="59">
        <v>0</v>
      </c>
      <c r="N16" s="59">
        <v>0</v>
      </c>
      <c r="O16" s="59">
        <v>0</v>
      </c>
      <c r="P16" s="59">
        <v>0</v>
      </c>
      <c r="Q16" s="53" t="s">
        <v>42</v>
      </c>
      <c r="R16" s="59">
        <v>-2.64</v>
      </c>
      <c r="S16" s="59">
        <v>0</v>
      </c>
      <c r="T16" s="59">
        <v>0</v>
      </c>
      <c r="U16" s="59">
        <v>0</v>
      </c>
      <c r="V16" s="53" t="s">
        <v>42</v>
      </c>
    </row>
    <row r="17" spans="1:22" ht="13.05" customHeight="1" x14ac:dyDescent="0.3">
      <c r="A17" s="50" t="s">
        <v>242</v>
      </c>
      <c r="B17" s="50" t="s">
        <v>251</v>
      </c>
      <c r="C17" s="50" t="s">
        <v>38</v>
      </c>
      <c r="D17" s="51">
        <v>21</v>
      </c>
      <c r="E17" s="51">
        <v>21</v>
      </c>
      <c r="F17" s="51">
        <v>218021</v>
      </c>
      <c r="G17" s="54" t="s">
        <v>269</v>
      </c>
      <c r="H17" s="59">
        <v>0</v>
      </c>
      <c r="I17" s="59">
        <v>0</v>
      </c>
      <c r="J17" s="59">
        <v>0</v>
      </c>
      <c r="K17" s="59">
        <v>0</v>
      </c>
      <c r="L17" s="53" t="s">
        <v>42</v>
      </c>
      <c r="M17" s="59">
        <v>0</v>
      </c>
      <c r="N17" s="59">
        <v>0</v>
      </c>
      <c r="O17" s="59">
        <v>0</v>
      </c>
      <c r="P17" s="59">
        <v>0</v>
      </c>
      <c r="Q17" s="53" t="s">
        <v>42</v>
      </c>
      <c r="R17" s="59">
        <v>-73.75</v>
      </c>
      <c r="S17" s="59">
        <v>0</v>
      </c>
      <c r="T17" s="59">
        <v>0</v>
      </c>
      <c r="U17" s="59">
        <v>0</v>
      </c>
      <c r="V17" s="53" t="s">
        <v>42</v>
      </c>
    </row>
    <row r="18" spans="1:22" ht="13.05" customHeight="1" thickBot="1" x14ac:dyDescent="0.35">
      <c r="A18" s="50" t="s">
        <v>242</v>
      </c>
      <c r="B18" s="50" t="s">
        <v>251</v>
      </c>
      <c r="C18" s="50" t="s">
        <v>38</v>
      </c>
      <c r="D18" s="51">
        <v>21</v>
      </c>
      <c r="E18" s="51">
        <v>21</v>
      </c>
      <c r="F18" s="51">
        <v>218031</v>
      </c>
      <c r="G18" s="54" t="s">
        <v>268</v>
      </c>
      <c r="H18" s="59">
        <v>0</v>
      </c>
      <c r="I18" s="59">
        <v>0</v>
      </c>
      <c r="J18" s="59">
        <v>0</v>
      </c>
      <c r="K18" s="59">
        <v>0</v>
      </c>
      <c r="L18" s="53" t="s">
        <v>42</v>
      </c>
      <c r="M18" s="59">
        <v>0</v>
      </c>
      <c r="N18" s="59">
        <v>0</v>
      </c>
      <c r="O18" s="59">
        <v>0</v>
      </c>
      <c r="P18" s="59">
        <v>0</v>
      </c>
      <c r="Q18" s="53" t="s">
        <v>42</v>
      </c>
      <c r="R18" s="59">
        <v>0</v>
      </c>
      <c r="S18" s="59">
        <v>-179.42860999999999</v>
      </c>
      <c r="T18" s="59">
        <v>0</v>
      </c>
      <c r="U18" s="59">
        <v>0</v>
      </c>
      <c r="V18" s="53" t="s">
        <v>42</v>
      </c>
    </row>
    <row r="19" spans="1:22" ht="13.05" customHeight="1" thickBot="1" x14ac:dyDescent="0.35">
      <c r="A19" s="50" t="s">
        <v>242</v>
      </c>
      <c r="B19" s="50" t="s">
        <v>251</v>
      </c>
      <c r="C19" s="50" t="s">
        <v>38</v>
      </c>
      <c r="D19" s="51">
        <v>21</v>
      </c>
      <c r="E19" s="51">
        <v>21</v>
      </c>
      <c r="F19" s="48" t="s">
        <v>45</v>
      </c>
      <c r="G19" s="47"/>
      <c r="H19" s="45">
        <v>0</v>
      </c>
      <c r="I19" s="45">
        <v>-500.00000000000028</v>
      </c>
      <c r="J19" s="45">
        <v>0</v>
      </c>
      <c r="K19" s="45">
        <v>0</v>
      </c>
      <c r="L19" s="46" t="s">
        <v>42</v>
      </c>
      <c r="M19" s="45">
        <v>0</v>
      </c>
      <c r="N19" s="45">
        <v>-166.6666666666668</v>
      </c>
      <c r="O19" s="45">
        <v>0</v>
      </c>
      <c r="P19" s="45">
        <v>0</v>
      </c>
      <c r="Q19" s="46" t="s">
        <v>42</v>
      </c>
      <c r="R19" s="45">
        <v>-390.59688999999997</v>
      </c>
      <c r="S19" s="45">
        <v>-179.42860999999999</v>
      </c>
      <c r="T19" s="45">
        <v>0</v>
      </c>
      <c r="U19" s="45">
        <v>0</v>
      </c>
      <c r="V19" s="46" t="s">
        <v>42</v>
      </c>
    </row>
    <row r="20" spans="1:22" ht="13.05" customHeight="1" thickBot="1" x14ac:dyDescent="0.35">
      <c r="A20" s="50" t="s">
        <v>242</v>
      </c>
      <c r="B20" s="50" t="s">
        <v>251</v>
      </c>
      <c r="C20" s="50" t="s">
        <v>38</v>
      </c>
      <c r="D20" s="51">
        <v>21</v>
      </c>
      <c r="E20" s="48" t="s">
        <v>48</v>
      </c>
      <c r="F20" s="48"/>
      <c r="G20" s="47"/>
      <c r="H20" s="45">
        <v>0</v>
      </c>
      <c r="I20" s="45">
        <v>-500.00000000000028</v>
      </c>
      <c r="J20" s="45">
        <v>0</v>
      </c>
      <c r="K20" s="45">
        <v>0</v>
      </c>
      <c r="L20" s="46" t="s">
        <v>42</v>
      </c>
      <c r="M20" s="45">
        <v>0</v>
      </c>
      <c r="N20" s="45">
        <v>-166.6666666666668</v>
      </c>
      <c r="O20" s="45">
        <v>0</v>
      </c>
      <c r="P20" s="45">
        <v>0</v>
      </c>
      <c r="Q20" s="46" t="s">
        <v>42</v>
      </c>
      <c r="R20" s="45">
        <v>-390.59688999999997</v>
      </c>
      <c r="S20" s="45">
        <v>-179.42860999999999</v>
      </c>
      <c r="T20" s="45">
        <v>0</v>
      </c>
      <c r="U20" s="45">
        <v>0</v>
      </c>
      <c r="V20" s="46" t="s">
        <v>42</v>
      </c>
    </row>
    <row r="21" spans="1:22" ht="13.05" customHeight="1" x14ac:dyDescent="0.3">
      <c r="A21" s="50" t="s">
        <v>242</v>
      </c>
      <c r="B21" s="50" t="s">
        <v>251</v>
      </c>
      <c r="C21" s="50" t="s">
        <v>38</v>
      </c>
      <c r="D21" s="51">
        <v>29</v>
      </c>
      <c r="E21" s="51">
        <v>29</v>
      </c>
      <c r="F21" s="51">
        <v>290000</v>
      </c>
      <c r="G21" s="54" t="s">
        <v>267</v>
      </c>
      <c r="H21" s="59">
        <v>-200</v>
      </c>
      <c r="I21" s="59">
        <v>0</v>
      </c>
      <c r="J21" s="59">
        <v>0</v>
      </c>
      <c r="K21" s="59">
        <v>0</v>
      </c>
      <c r="L21" s="53" t="s">
        <v>42</v>
      </c>
      <c r="M21" s="59">
        <v>0</v>
      </c>
      <c r="N21" s="59">
        <v>0</v>
      </c>
      <c r="O21" s="59">
        <v>0</v>
      </c>
      <c r="P21" s="59">
        <v>0</v>
      </c>
      <c r="Q21" s="53" t="s">
        <v>42</v>
      </c>
      <c r="R21" s="59">
        <v>0</v>
      </c>
      <c r="S21" s="59">
        <v>0</v>
      </c>
      <c r="T21" s="59">
        <v>0</v>
      </c>
      <c r="U21" s="59">
        <v>0</v>
      </c>
      <c r="V21" s="53" t="s">
        <v>42</v>
      </c>
    </row>
    <row r="22" spans="1:22" ht="13.05" customHeight="1" x14ac:dyDescent="0.3">
      <c r="A22" s="50" t="s">
        <v>242</v>
      </c>
      <c r="B22" s="50" t="s">
        <v>251</v>
      </c>
      <c r="C22" s="50" t="s">
        <v>38</v>
      </c>
      <c r="D22" s="51">
        <v>29</v>
      </c>
      <c r="E22" s="51">
        <v>29</v>
      </c>
      <c r="F22" s="51">
        <v>299012</v>
      </c>
      <c r="G22" s="54" t="s">
        <v>266</v>
      </c>
      <c r="H22" s="59">
        <v>-3070</v>
      </c>
      <c r="I22" s="59">
        <v>0</v>
      </c>
      <c r="J22" s="59">
        <v>0</v>
      </c>
      <c r="K22" s="59">
        <v>0</v>
      </c>
      <c r="L22" s="53" t="s">
        <v>42</v>
      </c>
      <c r="M22" s="59">
        <v>-1023.333333333333</v>
      </c>
      <c r="N22" s="59">
        <v>0</v>
      </c>
      <c r="O22" s="59">
        <v>0</v>
      </c>
      <c r="P22" s="59">
        <v>0</v>
      </c>
      <c r="Q22" s="53" t="s">
        <v>42</v>
      </c>
      <c r="R22" s="59">
        <v>-1023.33332</v>
      </c>
      <c r="S22" s="59">
        <v>0</v>
      </c>
      <c r="T22" s="59">
        <v>0</v>
      </c>
      <c r="U22" s="59">
        <v>0</v>
      </c>
      <c r="V22" s="53" t="s">
        <v>42</v>
      </c>
    </row>
    <row r="23" spans="1:22" ht="13.05" customHeight="1" x14ac:dyDescent="0.3">
      <c r="A23" s="50" t="s">
        <v>242</v>
      </c>
      <c r="B23" s="50" t="s">
        <v>251</v>
      </c>
      <c r="C23" s="50" t="s">
        <v>38</v>
      </c>
      <c r="D23" s="51">
        <v>29</v>
      </c>
      <c r="E23" s="51">
        <v>29</v>
      </c>
      <c r="F23" s="51">
        <v>299015</v>
      </c>
      <c r="G23" s="54" t="s">
        <v>265</v>
      </c>
      <c r="H23" s="59">
        <v>-41.04</v>
      </c>
      <c r="I23" s="59">
        <v>0</v>
      </c>
      <c r="J23" s="59">
        <v>0</v>
      </c>
      <c r="K23" s="59">
        <v>0</v>
      </c>
      <c r="L23" s="53" t="s">
        <v>42</v>
      </c>
      <c r="M23" s="59">
        <v>-13.68</v>
      </c>
      <c r="N23" s="59">
        <v>0</v>
      </c>
      <c r="O23" s="59">
        <v>0</v>
      </c>
      <c r="P23" s="59">
        <v>0</v>
      </c>
      <c r="Q23" s="53" t="s">
        <v>42</v>
      </c>
      <c r="R23" s="59">
        <v>-13.68</v>
      </c>
      <c r="S23" s="59">
        <v>0</v>
      </c>
      <c r="T23" s="59">
        <v>0</v>
      </c>
      <c r="U23" s="59">
        <v>0</v>
      </c>
      <c r="V23" s="53" t="s">
        <v>42</v>
      </c>
    </row>
    <row r="24" spans="1:22" ht="13.05" customHeight="1" thickBot="1" x14ac:dyDescent="0.35">
      <c r="A24" s="50" t="s">
        <v>242</v>
      </c>
      <c r="B24" s="50" t="s">
        <v>251</v>
      </c>
      <c r="C24" s="50" t="s">
        <v>38</v>
      </c>
      <c r="D24" s="51">
        <v>29</v>
      </c>
      <c r="E24" s="51">
        <v>29</v>
      </c>
      <c r="F24" s="51">
        <v>299018</v>
      </c>
      <c r="G24" s="54" t="s">
        <v>264</v>
      </c>
      <c r="H24" s="59">
        <v>-974.7</v>
      </c>
      <c r="I24" s="59">
        <v>0</v>
      </c>
      <c r="J24" s="59">
        <v>0</v>
      </c>
      <c r="K24" s="59">
        <v>0</v>
      </c>
      <c r="L24" s="53" t="s">
        <v>42</v>
      </c>
      <c r="M24" s="59">
        <v>-324.89999999999998</v>
      </c>
      <c r="N24" s="59">
        <v>0</v>
      </c>
      <c r="O24" s="59">
        <v>0</v>
      </c>
      <c r="P24" s="59">
        <v>0</v>
      </c>
      <c r="Q24" s="53" t="s">
        <v>42</v>
      </c>
      <c r="R24" s="59">
        <v>-324.89999999999998</v>
      </c>
      <c r="S24" s="59">
        <v>0</v>
      </c>
      <c r="T24" s="59">
        <v>0</v>
      </c>
      <c r="U24" s="59">
        <v>0</v>
      </c>
      <c r="V24" s="53" t="s">
        <v>42</v>
      </c>
    </row>
    <row r="25" spans="1:22" ht="13.05" customHeight="1" thickBot="1" x14ac:dyDescent="0.35">
      <c r="A25" s="50" t="s">
        <v>242</v>
      </c>
      <c r="B25" s="50" t="s">
        <v>251</v>
      </c>
      <c r="C25" s="50" t="s">
        <v>38</v>
      </c>
      <c r="D25" s="51">
        <v>29</v>
      </c>
      <c r="E25" s="51">
        <v>29</v>
      </c>
      <c r="F25" s="48" t="s">
        <v>45</v>
      </c>
      <c r="G25" s="47"/>
      <c r="H25" s="45">
        <v>-4285.74</v>
      </c>
      <c r="I25" s="45">
        <v>0</v>
      </c>
      <c r="J25" s="45">
        <v>0</v>
      </c>
      <c r="K25" s="45">
        <v>0</v>
      </c>
      <c r="L25" s="46" t="s">
        <v>42</v>
      </c>
      <c r="M25" s="45">
        <v>-1361.913333333333</v>
      </c>
      <c r="N25" s="45">
        <v>0</v>
      </c>
      <c r="O25" s="45">
        <v>0</v>
      </c>
      <c r="P25" s="45">
        <v>0</v>
      </c>
      <c r="Q25" s="46" t="s">
        <v>42</v>
      </c>
      <c r="R25" s="45">
        <v>-1361.9133200000001</v>
      </c>
      <c r="S25" s="45">
        <v>0</v>
      </c>
      <c r="T25" s="45">
        <v>0</v>
      </c>
      <c r="U25" s="45">
        <v>0</v>
      </c>
      <c r="V25" s="46" t="s">
        <v>42</v>
      </c>
    </row>
    <row r="26" spans="1:22" ht="13.05" customHeight="1" thickBot="1" x14ac:dyDescent="0.35">
      <c r="A26" s="50" t="s">
        <v>242</v>
      </c>
      <c r="B26" s="50" t="s">
        <v>251</v>
      </c>
      <c r="C26" s="50" t="s">
        <v>38</v>
      </c>
      <c r="D26" s="51">
        <v>29</v>
      </c>
      <c r="E26" s="48" t="s">
        <v>48</v>
      </c>
      <c r="F26" s="48"/>
      <c r="G26" s="47"/>
      <c r="H26" s="45">
        <v>-4285.74</v>
      </c>
      <c r="I26" s="45">
        <v>0</v>
      </c>
      <c r="J26" s="45">
        <v>0</v>
      </c>
      <c r="K26" s="45">
        <v>0</v>
      </c>
      <c r="L26" s="46" t="s">
        <v>42</v>
      </c>
      <c r="M26" s="45">
        <v>-1361.913333333333</v>
      </c>
      <c r="N26" s="45">
        <v>0</v>
      </c>
      <c r="O26" s="45">
        <v>0</v>
      </c>
      <c r="P26" s="45">
        <v>0</v>
      </c>
      <c r="Q26" s="46" t="s">
        <v>42</v>
      </c>
      <c r="R26" s="45">
        <v>-1361.9133200000001</v>
      </c>
      <c r="S26" s="45">
        <v>0</v>
      </c>
      <c r="T26" s="45">
        <v>0</v>
      </c>
      <c r="U26" s="45">
        <v>0</v>
      </c>
      <c r="V26" s="46" t="s">
        <v>42</v>
      </c>
    </row>
    <row r="27" spans="1:22" ht="13.05" customHeight="1" thickBot="1" x14ac:dyDescent="0.35">
      <c r="A27" s="50" t="s">
        <v>242</v>
      </c>
      <c r="B27" s="50" t="s">
        <v>251</v>
      </c>
      <c r="C27" s="50" t="s">
        <v>38</v>
      </c>
      <c r="D27" s="48" t="s">
        <v>45</v>
      </c>
      <c r="E27" s="48"/>
      <c r="F27" s="48"/>
      <c r="G27" s="47"/>
      <c r="H27" s="45">
        <v>-4285.74</v>
      </c>
      <c r="I27" s="45">
        <v>-500.00000000000028</v>
      </c>
      <c r="J27" s="45">
        <v>0</v>
      </c>
      <c r="K27" s="45">
        <v>0</v>
      </c>
      <c r="L27" s="46" t="s">
        <v>42</v>
      </c>
      <c r="M27" s="45">
        <v>-1361.913333333333</v>
      </c>
      <c r="N27" s="45">
        <v>-166.6666666666668</v>
      </c>
      <c r="O27" s="45">
        <v>0</v>
      </c>
      <c r="P27" s="45">
        <v>0</v>
      </c>
      <c r="Q27" s="46" t="s">
        <v>42</v>
      </c>
      <c r="R27" s="45">
        <v>-1752.5102099999999</v>
      </c>
      <c r="S27" s="45">
        <v>-179.42860999999999</v>
      </c>
      <c r="T27" s="45">
        <v>0</v>
      </c>
      <c r="U27" s="45">
        <v>0</v>
      </c>
      <c r="V27" s="46" t="s">
        <v>42</v>
      </c>
    </row>
    <row r="28" spans="1:22" ht="13.05" customHeight="1" thickBot="1" x14ac:dyDescent="0.35">
      <c r="A28" s="50" t="s">
        <v>242</v>
      </c>
      <c r="B28" s="50" t="s">
        <v>251</v>
      </c>
      <c r="C28" s="50" t="s">
        <v>37</v>
      </c>
      <c r="D28" s="51">
        <v>65</v>
      </c>
      <c r="E28" s="51">
        <v>65</v>
      </c>
      <c r="F28" s="51">
        <v>656001</v>
      </c>
      <c r="G28" s="54" t="s">
        <v>263</v>
      </c>
      <c r="H28" s="59">
        <v>0</v>
      </c>
      <c r="I28" s="59">
        <v>0</v>
      </c>
      <c r="J28" s="59">
        <v>0</v>
      </c>
      <c r="K28" s="59">
        <v>0</v>
      </c>
      <c r="L28" s="53" t="s">
        <v>42</v>
      </c>
      <c r="M28" s="59">
        <v>0</v>
      </c>
      <c r="N28" s="59">
        <v>0</v>
      </c>
      <c r="O28" s="59">
        <v>0</v>
      </c>
      <c r="P28" s="59">
        <v>0</v>
      </c>
      <c r="Q28" s="53" t="s">
        <v>42</v>
      </c>
      <c r="R28" s="59">
        <v>0</v>
      </c>
      <c r="S28" s="59">
        <v>0</v>
      </c>
      <c r="T28" s="59">
        <v>-1651.77098</v>
      </c>
      <c r="U28" s="59">
        <v>0</v>
      </c>
      <c r="V28" s="53" t="s">
        <v>42</v>
      </c>
    </row>
    <row r="29" spans="1:22" ht="13.05" customHeight="1" thickBot="1" x14ac:dyDescent="0.35">
      <c r="A29" s="50" t="s">
        <v>242</v>
      </c>
      <c r="B29" s="50" t="s">
        <v>251</v>
      </c>
      <c r="C29" s="50" t="s">
        <v>37</v>
      </c>
      <c r="D29" s="51">
        <v>65</v>
      </c>
      <c r="E29" s="51">
        <v>65</v>
      </c>
      <c r="F29" s="48" t="s">
        <v>45</v>
      </c>
      <c r="G29" s="47"/>
      <c r="H29" s="45">
        <v>0</v>
      </c>
      <c r="I29" s="45">
        <v>0</v>
      </c>
      <c r="J29" s="45">
        <v>0</v>
      </c>
      <c r="K29" s="45">
        <v>0</v>
      </c>
      <c r="L29" s="46" t="s">
        <v>42</v>
      </c>
      <c r="M29" s="45">
        <v>0</v>
      </c>
      <c r="N29" s="45">
        <v>0</v>
      </c>
      <c r="O29" s="45">
        <v>0</v>
      </c>
      <c r="P29" s="45">
        <v>0</v>
      </c>
      <c r="Q29" s="46" t="s">
        <v>42</v>
      </c>
      <c r="R29" s="45">
        <v>0</v>
      </c>
      <c r="S29" s="45">
        <v>0</v>
      </c>
      <c r="T29" s="45">
        <v>-1651.77098</v>
      </c>
      <c r="U29" s="45">
        <v>0</v>
      </c>
      <c r="V29" s="46" t="s">
        <v>42</v>
      </c>
    </row>
    <row r="30" spans="1:22" ht="13.05" customHeight="1" thickBot="1" x14ac:dyDescent="0.35">
      <c r="A30" s="50" t="s">
        <v>242</v>
      </c>
      <c r="B30" s="50" t="s">
        <v>251</v>
      </c>
      <c r="C30" s="50" t="s">
        <v>37</v>
      </c>
      <c r="D30" s="51">
        <v>65</v>
      </c>
      <c r="E30" s="48" t="s">
        <v>48</v>
      </c>
      <c r="F30" s="48"/>
      <c r="G30" s="47"/>
      <c r="H30" s="45">
        <v>0</v>
      </c>
      <c r="I30" s="45">
        <v>0</v>
      </c>
      <c r="J30" s="45">
        <v>0</v>
      </c>
      <c r="K30" s="45">
        <v>0</v>
      </c>
      <c r="L30" s="46" t="s">
        <v>42</v>
      </c>
      <c r="M30" s="45">
        <v>0</v>
      </c>
      <c r="N30" s="45">
        <v>0</v>
      </c>
      <c r="O30" s="45">
        <v>0</v>
      </c>
      <c r="P30" s="45">
        <v>0</v>
      </c>
      <c r="Q30" s="46" t="s">
        <v>42</v>
      </c>
      <c r="R30" s="45">
        <v>0</v>
      </c>
      <c r="S30" s="45">
        <v>0</v>
      </c>
      <c r="T30" s="45">
        <v>-1651.77098</v>
      </c>
      <c r="U30" s="45">
        <v>0</v>
      </c>
      <c r="V30" s="46" t="s">
        <v>42</v>
      </c>
    </row>
    <row r="31" spans="1:22" ht="13.05" customHeight="1" x14ac:dyDescent="0.3">
      <c r="A31" s="50" t="s">
        <v>242</v>
      </c>
      <c r="B31" s="50" t="s">
        <v>251</v>
      </c>
      <c r="C31" s="50" t="s">
        <v>37</v>
      </c>
      <c r="D31" s="51">
        <v>6390</v>
      </c>
      <c r="E31" s="51">
        <v>6390</v>
      </c>
      <c r="F31" s="51">
        <v>639000</v>
      </c>
      <c r="G31" s="54" t="s">
        <v>262</v>
      </c>
      <c r="H31" s="59">
        <v>0</v>
      </c>
      <c r="I31" s="59">
        <v>0</v>
      </c>
      <c r="J31" s="59">
        <v>-54154.494200045527</v>
      </c>
      <c r="K31" s="59">
        <v>-251.74</v>
      </c>
      <c r="L31" s="53" t="s">
        <v>42</v>
      </c>
      <c r="M31" s="59">
        <v>0</v>
      </c>
      <c r="N31" s="59">
        <v>0</v>
      </c>
      <c r="O31" s="59">
        <v>-15565.074273001899</v>
      </c>
      <c r="P31" s="59">
        <v>-229.31205333333341</v>
      </c>
      <c r="Q31" s="53" t="s">
        <v>42</v>
      </c>
      <c r="R31" s="59">
        <v>0</v>
      </c>
      <c r="S31" s="59">
        <v>0</v>
      </c>
      <c r="T31" s="59">
        <v>0</v>
      </c>
      <c r="U31" s="59">
        <v>0</v>
      </c>
      <c r="V31" s="53" t="s">
        <v>42</v>
      </c>
    </row>
    <row r="32" spans="1:22" ht="13.05" customHeight="1" x14ac:dyDescent="0.3">
      <c r="A32" s="50" t="s">
        <v>242</v>
      </c>
      <c r="B32" s="50" t="s">
        <v>251</v>
      </c>
      <c r="C32" s="50" t="s">
        <v>37</v>
      </c>
      <c r="D32" s="51">
        <v>6390</v>
      </c>
      <c r="E32" s="51">
        <v>6390</v>
      </c>
      <c r="F32" s="51">
        <v>639023</v>
      </c>
      <c r="G32" s="54" t="s">
        <v>261</v>
      </c>
      <c r="H32" s="59">
        <v>0</v>
      </c>
      <c r="I32" s="59">
        <v>0</v>
      </c>
      <c r="J32" s="59">
        <v>0</v>
      </c>
      <c r="K32" s="59">
        <v>0</v>
      </c>
      <c r="L32" s="53" t="s">
        <v>42</v>
      </c>
      <c r="M32" s="59">
        <v>0</v>
      </c>
      <c r="N32" s="59">
        <v>0</v>
      </c>
      <c r="O32" s="59">
        <v>0</v>
      </c>
      <c r="P32" s="59">
        <v>0</v>
      </c>
      <c r="Q32" s="53" t="s">
        <v>42</v>
      </c>
      <c r="R32" s="59">
        <v>0</v>
      </c>
      <c r="S32" s="59">
        <v>0</v>
      </c>
      <c r="T32" s="59">
        <v>-6742.9818899999991</v>
      </c>
      <c r="U32" s="59">
        <v>0</v>
      </c>
      <c r="V32" s="53" t="s">
        <v>42</v>
      </c>
    </row>
    <row r="33" spans="1:22" ht="13.05" customHeight="1" x14ac:dyDescent="0.3">
      <c r="A33" s="50" t="s">
        <v>242</v>
      </c>
      <c r="B33" s="50" t="s">
        <v>251</v>
      </c>
      <c r="C33" s="50" t="s">
        <v>37</v>
      </c>
      <c r="D33" s="51">
        <v>6390</v>
      </c>
      <c r="E33" s="51">
        <v>6390</v>
      </c>
      <c r="F33" s="51">
        <v>639049</v>
      </c>
      <c r="G33" s="54" t="s">
        <v>260</v>
      </c>
      <c r="H33" s="59">
        <v>0</v>
      </c>
      <c r="I33" s="59">
        <v>0</v>
      </c>
      <c r="J33" s="59">
        <v>0</v>
      </c>
      <c r="K33" s="59">
        <v>0</v>
      </c>
      <c r="L33" s="53" t="s">
        <v>42</v>
      </c>
      <c r="M33" s="59">
        <v>0</v>
      </c>
      <c r="N33" s="59">
        <v>0</v>
      </c>
      <c r="O33" s="59">
        <v>0</v>
      </c>
      <c r="P33" s="59">
        <v>0</v>
      </c>
      <c r="Q33" s="53" t="s">
        <v>42</v>
      </c>
      <c r="R33" s="59">
        <v>0</v>
      </c>
      <c r="S33" s="59">
        <v>0</v>
      </c>
      <c r="T33" s="59">
        <v>-709.14919000000009</v>
      </c>
      <c r="U33" s="59">
        <v>0</v>
      </c>
      <c r="V33" s="53" t="s">
        <v>42</v>
      </c>
    </row>
    <row r="34" spans="1:22" ht="13.05" customHeight="1" x14ac:dyDescent="0.3">
      <c r="A34" s="50" t="s">
        <v>242</v>
      </c>
      <c r="B34" s="50" t="s">
        <v>251</v>
      </c>
      <c r="C34" s="50" t="s">
        <v>37</v>
      </c>
      <c r="D34" s="51">
        <v>6390</v>
      </c>
      <c r="E34" s="51">
        <v>6390</v>
      </c>
      <c r="F34" s="51">
        <v>639052</v>
      </c>
      <c r="G34" s="54" t="s">
        <v>259</v>
      </c>
      <c r="H34" s="59">
        <v>0</v>
      </c>
      <c r="I34" s="59">
        <v>0</v>
      </c>
      <c r="J34" s="59">
        <v>0</v>
      </c>
      <c r="K34" s="59">
        <v>0</v>
      </c>
      <c r="L34" s="53" t="s">
        <v>42</v>
      </c>
      <c r="M34" s="59">
        <v>0</v>
      </c>
      <c r="N34" s="59">
        <v>0</v>
      </c>
      <c r="O34" s="59">
        <v>0</v>
      </c>
      <c r="P34" s="59">
        <v>0</v>
      </c>
      <c r="Q34" s="53" t="s">
        <v>42</v>
      </c>
      <c r="R34" s="59">
        <v>0</v>
      </c>
      <c r="S34" s="59">
        <v>0</v>
      </c>
      <c r="T34" s="59">
        <v>-6512.7177799999999</v>
      </c>
      <c r="U34" s="59">
        <v>0</v>
      </c>
      <c r="V34" s="53" t="s">
        <v>42</v>
      </c>
    </row>
    <row r="35" spans="1:22" ht="13.05" customHeight="1" x14ac:dyDescent="0.3">
      <c r="A35" s="50" t="s">
        <v>242</v>
      </c>
      <c r="B35" s="50" t="s">
        <v>251</v>
      </c>
      <c r="C35" s="50" t="s">
        <v>37</v>
      </c>
      <c r="D35" s="51">
        <v>6390</v>
      </c>
      <c r="E35" s="51">
        <v>6390</v>
      </c>
      <c r="F35" s="51">
        <v>639053</v>
      </c>
      <c r="G35" s="54" t="s">
        <v>258</v>
      </c>
      <c r="H35" s="59">
        <v>0</v>
      </c>
      <c r="I35" s="59">
        <v>0</v>
      </c>
      <c r="J35" s="59">
        <v>0</v>
      </c>
      <c r="K35" s="59">
        <v>0</v>
      </c>
      <c r="L35" s="53" t="s">
        <v>42</v>
      </c>
      <c r="M35" s="59">
        <v>0</v>
      </c>
      <c r="N35" s="59">
        <v>0</v>
      </c>
      <c r="O35" s="59">
        <v>0</v>
      </c>
      <c r="P35" s="59">
        <v>0</v>
      </c>
      <c r="Q35" s="53" t="s">
        <v>42</v>
      </c>
      <c r="R35" s="59">
        <v>0</v>
      </c>
      <c r="S35" s="59">
        <v>0</v>
      </c>
      <c r="T35" s="59">
        <v>0</v>
      </c>
      <c r="U35" s="59">
        <v>-58.8</v>
      </c>
      <c r="V35" s="53" t="s">
        <v>42</v>
      </c>
    </row>
    <row r="36" spans="1:22" ht="13.05" customHeight="1" x14ac:dyDescent="0.3">
      <c r="A36" s="50" t="s">
        <v>242</v>
      </c>
      <c r="B36" s="50" t="s">
        <v>251</v>
      </c>
      <c r="C36" s="50" t="s">
        <v>37</v>
      </c>
      <c r="D36" s="51">
        <v>6390</v>
      </c>
      <c r="E36" s="51">
        <v>6390</v>
      </c>
      <c r="F36" s="51">
        <v>639056</v>
      </c>
      <c r="G36" s="54" t="s">
        <v>257</v>
      </c>
      <c r="H36" s="59">
        <v>0</v>
      </c>
      <c r="I36" s="59">
        <v>0</v>
      </c>
      <c r="J36" s="59">
        <v>0</v>
      </c>
      <c r="K36" s="59">
        <v>0</v>
      </c>
      <c r="L36" s="53" t="s">
        <v>42</v>
      </c>
      <c r="M36" s="59">
        <v>0</v>
      </c>
      <c r="N36" s="59">
        <v>0</v>
      </c>
      <c r="O36" s="59">
        <v>0</v>
      </c>
      <c r="P36" s="59">
        <v>0</v>
      </c>
      <c r="Q36" s="53" t="s">
        <v>42</v>
      </c>
      <c r="R36" s="59">
        <v>0</v>
      </c>
      <c r="S36" s="59">
        <v>0</v>
      </c>
      <c r="T36" s="59">
        <v>5670.0809600000011</v>
      </c>
      <c r="U36" s="59">
        <v>0</v>
      </c>
      <c r="V36" s="53" t="s">
        <v>42</v>
      </c>
    </row>
    <row r="37" spans="1:22" ht="13.05" customHeight="1" x14ac:dyDescent="0.3">
      <c r="A37" s="50" t="s">
        <v>242</v>
      </c>
      <c r="B37" s="50" t="s">
        <v>251</v>
      </c>
      <c r="C37" s="50" t="s">
        <v>37</v>
      </c>
      <c r="D37" s="51">
        <v>6390</v>
      </c>
      <c r="E37" s="51">
        <v>6390</v>
      </c>
      <c r="F37" s="51">
        <v>639059</v>
      </c>
      <c r="G37" s="54" t="s">
        <v>256</v>
      </c>
      <c r="H37" s="59">
        <v>0</v>
      </c>
      <c r="I37" s="59">
        <v>0</v>
      </c>
      <c r="J37" s="59">
        <v>0</v>
      </c>
      <c r="K37" s="59">
        <v>0</v>
      </c>
      <c r="L37" s="53" t="s">
        <v>42</v>
      </c>
      <c r="M37" s="59">
        <v>0</v>
      </c>
      <c r="N37" s="59">
        <v>0</v>
      </c>
      <c r="O37" s="59">
        <v>0</v>
      </c>
      <c r="P37" s="59">
        <v>0</v>
      </c>
      <c r="Q37" s="53" t="s">
        <v>42</v>
      </c>
      <c r="R37" s="59">
        <v>0</v>
      </c>
      <c r="S37" s="59">
        <v>0</v>
      </c>
      <c r="T37" s="59">
        <v>-1453.8417999999999</v>
      </c>
      <c r="U37" s="59">
        <v>0</v>
      </c>
      <c r="V37" s="53" t="s">
        <v>42</v>
      </c>
    </row>
    <row r="38" spans="1:22" ht="13.05" customHeight="1" x14ac:dyDescent="0.3">
      <c r="A38" s="50" t="s">
        <v>242</v>
      </c>
      <c r="B38" s="50" t="s">
        <v>251</v>
      </c>
      <c r="C38" s="50" t="s">
        <v>37</v>
      </c>
      <c r="D38" s="51">
        <v>6390</v>
      </c>
      <c r="E38" s="51">
        <v>6390</v>
      </c>
      <c r="F38" s="51">
        <v>639062</v>
      </c>
      <c r="G38" s="54" t="s">
        <v>255</v>
      </c>
      <c r="H38" s="59">
        <v>0</v>
      </c>
      <c r="I38" s="59">
        <v>0</v>
      </c>
      <c r="J38" s="59">
        <v>0</v>
      </c>
      <c r="K38" s="59">
        <v>0</v>
      </c>
      <c r="L38" s="53" t="s">
        <v>42</v>
      </c>
      <c r="M38" s="59">
        <v>0</v>
      </c>
      <c r="N38" s="59">
        <v>0</v>
      </c>
      <c r="O38" s="59">
        <v>0</v>
      </c>
      <c r="P38" s="59">
        <v>0</v>
      </c>
      <c r="Q38" s="53" t="s">
        <v>42</v>
      </c>
      <c r="R38" s="59">
        <v>0</v>
      </c>
      <c r="S38" s="59">
        <v>0</v>
      </c>
      <c r="T38" s="59">
        <v>-2901.7051099999999</v>
      </c>
      <c r="U38" s="59">
        <v>0</v>
      </c>
      <c r="V38" s="53" t="s">
        <v>42</v>
      </c>
    </row>
    <row r="39" spans="1:22" ht="13.05" customHeight="1" x14ac:dyDescent="0.3">
      <c r="A39" s="50" t="s">
        <v>242</v>
      </c>
      <c r="B39" s="50" t="s">
        <v>251</v>
      </c>
      <c r="C39" s="50" t="s">
        <v>37</v>
      </c>
      <c r="D39" s="51">
        <v>6390</v>
      </c>
      <c r="E39" s="51">
        <v>6390</v>
      </c>
      <c r="F39" s="51">
        <v>639063</v>
      </c>
      <c r="G39" s="54" t="s">
        <v>254</v>
      </c>
      <c r="H39" s="59">
        <v>0</v>
      </c>
      <c r="I39" s="59">
        <v>0</v>
      </c>
      <c r="J39" s="59">
        <v>0</v>
      </c>
      <c r="K39" s="59">
        <v>0</v>
      </c>
      <c r="L39" s="53" t="s">
        <v>42</v>
      </c>
      <c r="M39" s="59">
        <v>0</v>
      </c>
      <c r="N39" s="59">
        <v>0</v>
      </c>
      <c r="O39" s="59">
        <v>0</v>
      </c>
      <c r="P39" s="59">
        <v>0</v>
      </c>
      <c r="Q39" s="53" t="s">
        <v>42</v>
      </c>
      <c r="R39" s="59">
        <v>0</v>
      </c>
      <c r="S39" s="59">
        <v>0</v>
      </c>
      <c r="T39" s="59">
        <v>-94.182029999999983</v>
      </c>
      <c r="U39" s="59">
        <v>0</v>
      </c>
      <c r="V39" s="53" t="s">
        <v>42</v>
      </c>
    </row>
    <row r="40" spans="1:22" ht="13.05" customHeight="1" x14ac:dyDescent="0.3">
      <c r="A40" s="50" t="s">
        <v>242</v>
      </c>
      <c r="B40" s="50" t="s">
        <v>251</v>
      </c>
      <c r="C40" s="50" t="s">
        <v>37</v>
      </c>
      <c r="D40" s="51">
        <v>6390</v>
      </c>
      <c r="E40" s="51">
        <v>6390</v>
      </c>
      <c r="F40" s="51">
        <v>639066</v>
      </c>
      <c r="G40" s="54" t="s">
        <v>253</v>
      </c>
      <c r="H40" s="59">
        <v>0</v>
      </c>
      <c r="I40" s="59">
        <v>0</v>
      </c>
      <c r="J40" s="59">
        <v>0</v>
      </c>
      <c r="K40" s="59">
        <v>0</v>
      </c>
      <c r="L40" s="53" t="s">
        <v>42</v>
      </c>
      <c r="M40" s="59">
        <v>0</v>
      </c>
      <c r="N40" s="59">
        <v>0</v>
      </c>
      <c r="O40" s="59">
        <v>0</v>
      </c>
      <c r="P40" s="59">
        <v>0</v>
      </c>
      <c r="Q40" s="53" t="s">
        <v>42</v>
      </c>
      <c r="R40" s="59">
        <v>0</v>
      </c>
      <c r="S40" s="59">
        <v>0</v>
      </c>
      <c r="T40" s="59">
        <v>-72.846140000000005</v>
      </c>
      <c r="U40" s="59">
        <v>0</v>
      </c>
      <c r="V40" s="53" t="s">
        <v>42</v>
      </c>
    </row>
    <row r="41" spans="1:22" ht="13.05" customHeight="1" thickBot="1" x14ac:dyDescent="0.35">
      <c r="A41" s="50" t="s">
        <v>242</v>
      </c>
      <c r="B41" s="50" t="s">
        <v>251</v>
      </c>
      <c r="C41" s="50" t="s">
        <v>37</v>
      </c>
      <c r="D41" s="51">
        <v>6390</v>
      </c>
      <c r="E41" s="51">
        <v>6390</v>
      </c>
      <c r="F41" s="51">
        <v>639099</v>
      </c>
      <c r="G41" s="54" t="s">
        <v>252</v>
      </c>
      <c r="H41" s="59">
        <v>0</v>
      </c>
      <c r="I41" s="59">
        <v>0</v>
      </c>
      <c r="J41" s="59">
        <v>0</v>
      </c>
      <c r="K41" s="59">
        <v>0</v>
      </c>
      <c r="L41" s="53" t="s">
        <v>42</v>
      </c>
      <c r="M41" s="59">
        <v>0</v>
      </c>
      <c r="N41" s="59">
        <v>0</v>
      </c>
      <c r="O41" s="59">
        <v>0</v>
      </c>
      <c r="P41" s="59">
        <v>0</v>
      </c>
      <c r="Q41" s="53" t="s">
        <v>42</v>
      </c>
      <c r="R41" s="59">
        <v>0</v>
      </c>
      <c r="S41" s="59">
        <v>0</v>
      </c>
      <c r="T41" s="59">
        <v>-509</v>
      </c>
      <c r="U41" s="59">
        <v>0</v>
      </c>
      <c r="V41" s="53" t="s">
        <v>42</v>
      </c>
    </row>
    <row r="42" spans="1:22" ht="13.05" customHeight="1" thickBot="1" x14ac:dyDescent="0.35">
      <c r="A42" s="50" t="s">
        <v>242</v>
      </c>
      <c r="B42" s="50" t="s">
        <v>251</v>
      </c>
      <c r="C42" s="50" t="s">
        <v>37</v>
      </c>
      <c r="D42" s="51">
        <v>6390</v>
      </c>
      <c r="E42" s="51">
        <v>6390</v>
      </c>
      <c r="F42" s="48" t="s">
        <v>45</v>
      </c>
      <c r="G42" s="47"/>
      <c r="H42" s="45">
        <v>0</v>
      </c>
      <c r="I42" s="45">
        <v>0</v>
      </c>
      <c r="J42" s="45">
        <v>-54154.494200045527</v>
      </c>
      <c r="K42" s="45">
        <v>-251.74</v>
      </c>
      <c r="L42" s="46" t="s">
        <v>42</v>
      </c>
      <c r="M42" s="45">
        <v>0</v>
      </c>
      <c r="N42" s="45">
        <v>0</v>
      </c>
      <c r="O42" s="45">
        <v>-15565.074273001899</v>
      </c>
      <c r="P42" s="45">
        <v>-229.31205333333341</v>
      </c>
      <c r="Q42" s="46" t="s">
        <v>42</v>
      </c>
      <c r="R42" s="45">
        <v>0</v>
      </c>
      <c r="S42" s="45">
        <v>0</v>
      </c>
      <c r="T42" s="45">
        <v>-13326.342979999999</v>
      </c>
      <c r="U42" s="45">
        <v>-58.8</v>
      </c>
      <c r="V42" s="46" t="s">
        <v>42</v>
      </c>
    </row>
    <row r="43" spans="1:22" ht="13.05" customHeight="1" thickBot="1" x14ac:dyDescent="0.35">
      <c r="A43" s="50" t="s">
        <v>242</v>
      </c>
      <c r="B43" s="50" t="s">
        <v>251</v>
      </c>
      <c r="C43" s="50" t="s">
        <v>37</v>
      </c>
      <c r="D43" s="51">
        <v>6390</v>
      </c>
      <c r="E43" s="48" t="s">
        <v>48</v>
      </c>
      <c r="F43" s="48"/>
      <c r="G43" s="47"/>
      <c r="H43" s="45">
        <v>0</v>
      </c>
      <c r="I43" s="45">
        <v>0</v>
      </c>
      <c r="J43" s="45">
        <v>-54154.494200045527</v>
      </c>
      <c r="K43" s="45">
        <v>-251.74</v>
      </c>
      <c r="L43" s="46" t="s">
        <v>42</v>
      </c>
      <c r="M43" s="45">
        <v>0</v>
      </c>
      <c r="N43" s="45">
        <v>0</v>
      </c>
      <c r="O43" s="45">
        <v>-15565.074273001899</v>
      </c>
      <c r="P43" s="45">
        <v>-229.31205333333341</v>
      </c>
      <c r="Q43" s="46" t="s">
        <v>42</v>
      </c>
      <c r="R43" s="45">
        <v>0</v>
      </c>
      <c r="S43" s="45">
        <v>0</v>
      </c>
      <c r="T43" s="45">
        <v>-13326.342979999999</v>
      </c>
      <c r="U43" s="45">
        <v>-58.8</v>
      </c>
      <c r="V43" s="46" t="s">
        <v>42</v>
      </c>
    </row>
    <row r="44" spans="1:22" ht="13.05" customHeight="1" thickBot="1" x14ac:dyDescent="0.35">
      <c r="A44" s="50" t="s">
        <v>242</v>
      </c>
      <c r="B44" s="50" t="s">
        <v>251</v>
      </c>
      <c r="C44" s="50" t="s">
        <v>37</v>
      </c>
      <c r="D44" s="48" t="s">
        <v>45</v>
      </c>
      <c r="E44" s="48"/>
      <c r="F44" s="48"/>
      <c r="G44" s="47"/>
      <c r="H44" s="45">
        <v>0</v>
      </c>
      <c r="I44" s="45">
        <v>0</v>
      </c>
      <c r="J44" s="45">
        <v>-54154.494200045527</v>
      </c>
      <c r="K44" s="45">
        <v>-251.74</v>
      </c>
      <c r="L44" s="46" t="s">
        <v>42</v>
      </c>
      <c r="M44" s="45">
        <v>0</v>
      </c>
      <c r="N44" s="45">
        <v>0</v>
      </c>
      <c r="O44" s="45">
        <v>-15565.074273001899</v>
      </c>
      <c r="P44" s="45">
        <v>-229.31205333333341</v>
      </c>
      <c r="Q44" s="46" t="s">
        <v>42</v>
      </c>
      <c r="R44" s="45">
        <v>0</v>
      </c>
      <c r="S44" s="45">
        <v>0</v>
      </c>
      <c r="T44" s="45">
        <v>-14978.113960000001</v>
      </c>
      <c r="U44" s="45">
        <v>-58.8</v>
      </c>
      <c r="V44" s="46" t="s">
        <v>42</v>
      </c>
    </row>
    <row r="45" spans="1:22" ht="13.05" customHeight="1" thickBot="1" x14ac:dyDescent="0.35">
      <c r="A45" s="50" t="s">
        <v>242</v>
      </c>
      <c r="B45" s="50" t="s">
        <v>251</v>
      </c>
      <c r="C45" s="48" t="s">
        <v>45</v>
      </c>
      <c r="D45" s="48"/>
      <c r="E45" s="48"/>
      <c r="F45" s="48"/>
      <c r="G45" s="47"/>
      <c r="H45" s="62">
        <v>-133185.64300000001</v>
      </c>
      <c r="I45" s="62">
        <v>-500.00000000000028</v>
      </c>
      <c r="J45" s="62">
        <v>-54154.494200045527</v>
      </c>
      <c r="K45" s="62">
        <v>-251.74</v>
      </c>
      <c r="L45" s="63" t="s">
        <v>42</v>
      </c>
      <c r="M45" s="62">
        <v>-44328.547666666673</v>
      </c>
      <c r="N45" s="62">
        <v>-166.6666666666668</v>
      </c>
      <c r="O45" s="62">
        <v>-15565.074273001899</v>
      </c>
      <c r="P45" s="62">
        <v>-229.31205333333341</v>
      </c>
      <c r="Q45" s="63" t="s">
        <v>42</v>
      </c>
      <c r="R45" s="62">
        <v>-44719.144530000012</v>
      </c>
      <c r="S45" s="62">
        <v>-179.42860999999999</v>
      </c>
      <c r="T45" s="62">
        <v>-14978.113960000001</v>
      </c>
      <c r="U45" s="62">
        <v>-58.8</v>
      </c>
      <c r="V45" s="46" t="s">
        <v>42</v>
      </c>
    </row>
    <row r="46" spans="1:22" ht="13.05" customHeight="1" thickBot="1" x14ac:dyDescent="0.35">
      <c r="A46" s="50" t="s">
        <v>242</v>
      </c>
      <c r="B46" s="50" t="s">
        <v>243</v>
      </c>
      <c r="C46" s="50" t="s">
        <v>247</v>
      </c>
      <c r="D46" s="50" t="s">
        <v>35</v>
      </c>
      <c r="E46" s="51">
        <v>761000</v>
      </c>
      <c r="F46" s="51">
        <v>761000</v>
      </c>
      <c r="G46" s="54" t="s">
        <v>77</v>
      </c>
      <c r="H46" s="59">
        <v>-2654.9839350000011</v>
      </c>
      <c r="I46" s="59">
        <v>0</v>
      </c>
      <c r="J46" s="59">
        <v>0</v>
      </c>
      <c r="K46" s="59">
        <v>0</v>
      </c>
      <c r="L46" s="53" t="s">
        <v>42</v>
      </c>
      <c r="M46" s="59">
        <v>-357.98564500000037</v>
      </c>
      <c r="N46" s="59">
        <v>0</v>
      </c>
      <c r="O46" s="59">
        <v>0</v>
      </c>
      <c r="P46" s="59">
        <v>0</v>
      </c>
      <c r="Q46" s="53" t="s">
        <v>42</v>
      </c>
      <c r="R46" s="59">
        <v>0</v>
      </c>
      <c r="S46" s="59">
        <v>0</v>
      </c>
      <c r="T46" s="59">
        <v>0</v>
      </c>
      <c r="U46" s="59">
        <v>0</v>
      </c>
      <c r="V46" s="53" t="s">
        <v>42</v>
      </c>
    </row>
    <row r="47" spans="1:22" ht="13.05" customHeight="1" thickBot="1" x14ac:dyDescent="0.35">
      <c r="A47" s="50" t="s">
        <v>242</v>
      </c>
      <c r="B47" s="50" t="s">
        <v>243</v>
      </c>
      <c r="C47" s="50" t="s">
        <v>247</v>
      </c>
      <c r="D47" s="50" t="s">
        <v>35</v>
      </c>
      <c r="E47" s="51">
        <v>761000</v>
      </c>
      <c r="F47" s="48" t="s">
        <v>45</v>
      </c>
      <c r="G47" s="47"/>
      <c r="H47" s="45">
        <v>-2654.9839350000011</v>
      </c>
      <c r="I47" s="45">
        <v>0</v>
      </c>
      <c r="J47" s="45">
        <v>0</v>
      </c>
      <c r="K47" s="45">
        <v>0</v>
      </c>
      <c r="L47" s="46" t="s">
        <v>42</v>
      </c>
      <c r="M47" s="45">
        <v>-357.98564500000037</v>
      </c>
      <c r="N47" s="45">
        <v>0</v>
      </c>
      <c r="O47" s="45">
        <v>0</v>
      </c>
      <c r="P47" s="45">
        <v>0</v>
      </c>
      <c r="Q47" s="46" t="s">
        <v>42</v>
      </c>
      <c r="R47" s="45">
        <v>0</v>
      </c>
      <c r="S47" s="45">
        <v>0</v>
      </c>
      <c r="T47" s="45">
        <v>0</v>
      </c>
      <c r="U47" s="45">
        <v>0</v>
      </c>
      <c r="V47" s="46" t="s">
        <v>42</v>
      </c>
    </row>
    <row r="48" spans="1:22" ht="13.05" customHeight="1" thickBot="1" x14ac:dyDescent="0.35">
      <c r="A48" s="50" t="s">
        <v>242</v>
      </c>
      <c r="B48" s="50" t="s">
        <v>243</v>
      </c>
      <c r="C48" s="50" t="s">
        <v>247</v>
      </c>
      <c r="D48" s="50" t="s">
        <v>35</v>
      </c>
      <c r="E48" s="51">
        <v>761002</v>
      </c>
      <c r="F48" s="51">
        <v>761002</v>
      </c>
      <c r="G48" s="54" t="s">
        <v>76</v>
      </c>
      <c r="H48" s="59">
        <v>-7763.4853366559746</v>
      </c>
      <c r="I48" s="59">
        <v>0</v>
      </c>
      <c r="J48" s="59">
        <v>0</v>
      </c>
      <c r="K48" s="59">
        <v>0</v>
      </c>
      <c r="L48" s="53" t="s">
        <v>42</v>
      </c>
      <c r="M48" s="59">
        <v>-3156.265871381087</v>
      </c>
      <c r="N48" s="59">
        <v>0</v>
      </c>
      <c r="O48" s="59">
        <v>0</v>
      </c>
      <c r="P48" s="59">
        <v>0</v>
      </c>
      <c r="Q48" s="53" t="s">
        <v>42</v>
      </c>
      <c r="R48" s="59">
        <v>-3822.9447300000002</v>
      </c>
      <c r="S48" s="59">
        <v>0</v>
      </c>
      <c r="T48" s="59">
        <v>0</v>
      </c>
      <c r="U48" s="59">
        <v>0</v>
      </c>
      <c r="V48" s="53" t="s">
        <v>42</v>
      </c>
    </row>
    <row r="49" spans="1:22" ht="13.05" customHeight="1" thickBot="1" x14ac:dyDescent="0.35">
      <c r="A49" s="50" t="s">
        <v>242</v>
      </c>
      <c r="B49" s="50" t="s">
        <v>243</v>
      </c>
      <c r="C49" s="50" t="s">
        <v>247</v>
      </c>
      <c r="D49" s="50" t="s">
        <v>35</v>
      </c>
      <c r="E49" s="51">
        <v>761002</v>
      </c>
      <c r="F49" s="48" t="s">
        <v>45</v>
      </c>
      <c r="G49" s="47"/>
      <c r="H49" s="45">
        <v>-7763.4853366559746</v>
      </c>
      <c r="I49" s="45">
        <v>0</v>
      </c>
      <c r="J49" s="45">
        <v>0</v>
      </c>
      <c r="K49" s="45">
        <v>0</v>
      </c>
      <c r="L49" s="46" t="s">
        <v>42</v>
      </c>
      <c r="M49" s="45">
        <v>-3156.265871381087</v>
      </c>
      <c r="N49" s="45">
        <v>0</v>
      </c>
      <c r="O49" s="45">
        <v>0</v>
      </c>
      <c r="P49" s="45">
        <v>0</v>
      </c>
      <c r="Q49" s="46" t="s">
        <v>42</v>
      </c>
      <c r="R49" s="45">
        <v>-3822.9447300000002</v>
      </c>
      <c r="S49" s="45">
        <v>0</v>
      </c>
      <c r="T49" s="45">
        <v>0</v>
      </c>
      <c r="U49" s="45">
        <v>0</v>
      </c>
      <c r="V49" s="46" t="s">
        <v>42</v>
      </c>
    </row>
    <row r="50" spans="1:22" ht="13.05" customHeight="1" thickBot="1" x14ac:dyDescent="0.35">
      <c r="A50" s="50" t="s">
        <v>242</v>
      </c>
      <c r="B50" s="50" t="s">
        <v>243</v>
      </c>
      <c r="C50" s="50" t="s">
        <v>247</v>
      </c>
      <c r="D50" s="50" t="s">
        <v>35</v>
      </c>
      <c r="E50" s="51">
        <v>761013</v>
      </c>
      <c r="F50" s="51">
        <v>761013</v>
      </c>
      <c r="G50" s="54" t="s">
        <v>75</v>
      </c>
      <c r="H50" s="59">
        <v>0</v>
      </c>
      <c r="I50" s="59">
        <v>0</v>
      </c>
      <c r="J50" s="59">
        <v>0</v>
      </c>
      <c r="K50" s="59">
        <v>0</v>
      </c>
      <c r="L50" s="53" t="s">
        <v>42</v>
      </c>
      <c r="M50" s="59">
        <v>0</v>
      </c>
      <c r="N50" s="59">
        <v>0</v>
      </c>
      <c r="O50" s="59">
        <v>0</v>
      </c>
      <c r="P50" s="59">
        <v>0</v>
      </c>
      <c r="Q50" s="53" t="s">
        <v>42</v>
      </c>
      <c r="R50" s="59">
        <v>-1.8373200000000001</v>
      </c>
      <c r="S50" s="59">
        <v>0</v>
      </c>
      <c r="T50" s="59">
        <v>0</v>
      </c>
      <c r="U50" s="59">
        <v>0</v>
      </c>
      <c r="V50" s="53" t="s">
        <v>42</v>
      </c>
    </row>
    <row r="51" spans="1:22" ht="13.05" customHeight="1" thickBot="1" x14ac:dyDescent="0.35">
      <c r="A51" s="50" t="s">
        <v>242</v>
      </c>
      <c r="B51" s="50" t="s">
        <v>243</v>
      </c>
      <c r="C51" s="50" t="s">
        <v>247</v>
      </c>
      <c r="D51" s="50" t="s">
        <v>35</v>
      </c>
      <c r="E51" s="51">
        <v>761013</v>
      </c>
      <c r="F51" s="48" t="s">
        <v>45</v>
      </c>
      <c r="G51" s="47"/>
      <c r="H51" s="45">
        <v>0</v>
      </c>
      <c r="I51" s="45">
        <v>0</v>
      </c>
      <c r="J51" s="45">
        <v>0</v>
      </c>
      <c r="K51" s="45">
        <v>0</v>
      </c>
      <c r="L51" s="46" t="s">
        <v>42</v>
      </c>
      <c r="M51" s="45">
        <v>0</v>
      </c>
      <c r="N51" s="45">
        <v>0</v>
      </c>
      <c r="O51" s="45">
        <v>0</v>
      </c>
      <c r="P51" s="45">
        <v>0</v>
      </c>
      <c r="Q51" s="46" t="s">
        <v>42</v>
      </c>
      <c r="R51" s="45">
        <v>-1.8373200000000001</v>
      </c>
      <c r="S51" s="45">
        <v>0</v>
      </c>
      <c r="T51" s="45">
        <v>0</v>
      </c>
      <c r="U51" s="45">
        <v>0</v>
      </c>
      <c r="V51" s="46" t="s">
        <v>42</v>
      </c>
    </row>
    <row r="52" spans="1:22" ht="13.05" customHeight="1" thickBot="1" x14ac:dyDescent="0.35">
      <c r="A52" s="50" t="s">
        <v>242</v>
      </c>
      <c r="B52" s="50" t="s">
        <v>243</v>
      </c>
      <c r="C52" s="50" t="s">
        <v>247</v>
      </c>
      <c r="D52" s="50" t="s">
        <v>35</v>
      </c>
      <c r="E52" s="48" t="s">
        <v>48</v>
      </c>
      <c r="F52" s="48"/>
      <c r="G52" s="47"/>
      <c r="H52" s="45">
        <v>-10418.469271655969</v>
      </c>
      <c r="I52" s="45">
        <v>0</v>
      </c>
      <c r="J52" s="45">
        <v>0</v>
      </c>
      <c r="K52" s="45">
        <v>0</v>
      </c>
      <c r="L52" s="46" t="s">
        <v>42</v>
      </c>
      <c r="M52" s="45">
        <v>-3514.2515163810872</v>
      </c>
      <c r="N52" s="45">
        <v>0</v>
      </c>
      <c r="O52" s="45">
        <v>0</v>
      </c>
      <c r="P52" s="45">
        <v>0</v>
      </c>
      <c r="Q52" s="46" t="s">
        <v>42</v>
      </c>
      <c r="R52" s="45">
        <v>-3824.7820499999998</v>
      </c>
      <c r="S52" s="45">
        <v>0</v>
      </c>
      <c r="T52" s="45">
        <v>0</v>
      </c>
      <c r="U52" s="45">
        <v>0</v>
      </c>
      <c r="V52" s="46" t="s">
        <v>42</v>
      </c>
    </row>
    <row r="53" spans="1:22" ht="13.05" customHeight="1" thickBot="1" x14ac:dyDescent="0.35">
      <c r="A53" s="50" t="s">
        <v>242</v>
      </c>
      <c r="B53" s="50" t="s">
        <v>243</v>
      </c>
      <c r="C53" s="50" t="s">
        <v>247</v>
      </c>
      <c r="D53" s="50" t="s">
        <v>34</v>
      </c>
      <c r="E53" s="51">
        <v>761024</v>
      </c>
      <c r="F53" s="51">
        <v>761024</v>
      </c>
      <c r="G53" s="54" t="s">
        <v>74</v>
      </c>
      <c r="H53" s="59">
        <v>-1487.7819999999999</v>
      </c>
      <c r="I53" s="59">
        <v>0</v>
      </c>
      <c r="J53" s="59">
        <v>0</v>
      </c>
      <c r="K53" s="59">
        <v>0</v>
      </c>
      <c r="L53" s="53" t="s">
        <v>42</v>
      </c>
      <c r="M53" s="59">
        <v>-1444.2159999966671</v>
      </c>
      <c r="N53" s="59">
        <v>0</v>
      </c>
      <c r="O53" s="59">
        <v>0</v>
      </c>
      <c r="P53" s="59">
        <v>0</v>
      </c>
      <c r="Q53" s="53" t="s">
        <v>42</v>
      </c>
      <c r="R53" s="59">
        <v>-1284.8823600000001</v>
      </c>
      <c r="S53" s="59">
        <v>0</v>
      </c>
      <c r="T53" s="59">
        <v>0</v>
      </c>
      <c r="U53" s="59">
        <v>0</v>
      </c>
      <c r="V53" s="53" t="s">
        <v>42</v>
      </c>
    </row>
    <row r="54" spans="1:22" ht="13.05" customHeight="1" thickBot="1" x14ac:dyDescent="0.35">
      <c r="A54" s="50" t="s">
        <v>242</v>
      </c>
      <c r="B54" s="50" t="s">
        <v>243</v>
      </c>
      <c r="C54" s="50" t="s">
        <v>247</v>
      </c>
      <c r="D54" s="50" t="s">
        <v>34</v>
      </c>
      <c r="E54" s="51">
        <v>761024</v>
      </c>
      <c r="F54" s="48" t="s">
        <v>45</v>
      </c>
      <c r="G54" s="47"/>
      <c r="H54" s="45">
        <v>-1487.7819999999999</v>
      </c>
      <c r="I54" s="45">
        <v>0</v>
      </c>
      <c r="J54" s="45">
        <v>0</v>
      </c>
      <c r="K54" s="45">
        <v>0</v>
      </c>
      <c r="L54" s="46" t="s">
        <v>42</v>
      </c>
      <c r="M54" s="45">
        <v>-1444.2159999966671</v>
      </c>
      <c r="N54" s="45">
        <v>0</v>
      </c>
      <c r="O54" s="45">
        <v>0</v>
      </c>
      <c r="P54" s="45">
        <v>0</v>
      </c>
      <c r="Q54" s="46" t="s">
        <v>42</v>
      </c>
      <c r="R54" s="45">
        <v>-1284.8823600000001</v>
      </c>
      <c r="S54" s="45">
        <v>0</v>
      </c>
      <c r="T54" s="45">
        <v>0</v>
      </c>
      <c r="U54" s="45">
        <v>0</v>
      </c>
      <c r="V54" s="46" t="s">
        <v>42</v>
      </c>
    </row>
    <row r="55" spans="1:22" ht="13.05" customHeight="1" thickBot="1" x14ac:dyDescent="0.35">
      <c r="A55" s="50" t="s">
        <v>242</v>
      </c>
      <c r="B55" s="50" t="s">
        <v>243</v>
      </c>
      <c r="C55" s="50" t="s">
        <v>247</v>
      </c>
      <c r="D55" s="50" t="s">
        <v>34</v>
      </c>
      <c r="E55" s="51">
        <v>761025</v>
      </c>
      <c r="F55" s="51">
        <v>761025</v>
      </c>
      <c r="G55" s="54" t="s">
        <v>73</v>
      </c>
      <c r="H55" s="59">
        <v>-847</v>
      </c>
      <c r="I55" s="59">
        <v>0</v>
      </c>
      <c r="J55" s="59">
        <v>0</v>
      </c>
      <c r="K55" s="59">
        <v>0</v>
      </c>
      <c r="L55" s="53" t="s">
        <v>42</v>
      </c>
      <c r="M55" s="59">
        <v>-1872.04955</v>
      </c>
      <c r="N55" s="59">
        <v>0</v>
      </c>
      <c r="O55" s="59">
        <v>0</v>
      </c>
      <c r="P55" s="59">
        <v>0</v>
      </c>
      <c r="Q55" s="53" t="s">
        <v>42</v>
      </c>
      <c r="R55" s="59">
        <v>-7.4960000000000004</v>
      </c>
      <c r="S55" s="59">
        <v>0</v>
      </c>
      <c r="T55" s="59">
        <v>0</v>
      </c>
      <c r="U55" s="59">
        <v>0</v>
      </c>
      <c r="V55" s="53" t="s">
        <v>42</v>
      </c>
    </row>
    <row r="56" spans="1:22" ht="13.05" customHeight="1" thickBot="1" x14ac:dyDescent="0.35">
      <c r="A56" s="50" t="s">
        <v>242</v>
      </c>
      <c r="B56" s="50" t="s">
        <v>243</v>
      </c>
      <c r="C56" s="50" t="s">
        <v>247</v>
      </c>
      <c r="D56" s="50" t="s">
        <v>34</v>
      </c>
      <c r="E56" s="51">
        <v>761025</v>
      </c>
      <c r="F56" s="48" t="s">
        <v>45</v>
      </c>
      <c r="G56" s="47"/>
      <c r="H56" s="45">
        <v>-847</v>
      </c>
      <c r="I56" s="45">
        <v>0</v>
      </c>
      <c r="J56" s="45">
        <v>0</v>
      </c>
      <c r="K56" s="45">
        <v>0</v>
      </c>
      <c r="L56" s="46" t="s">
        <v>42</v>
      </c>
      <c r="M56" s="45">
        <v>-1872.04955</v>
      </c>
      <c r="N56" s="45">
        <v>0</v>
      </c>
      <c r="O56" s="45">
        <v>0</v>
      </c>
      <c r="P56" s="45">
        <v>0</v>
      </c>
      <c r="Q56" s="46" t="s">
        <v>42</v>
      </c>
      <c r="R56" s="45">
        <v>-7.4960000000000004</v>
      </c>
      <c r="S56" s="45">
        <v>0</v>
      </c>
      <c r="T56" s="45">
        <v>0</v>
      </c>
      <c r="U56" s="45">
        <v>0</v>
      </c>
      <c r="V56" s="46" t="s">
        <v>42</v>
      </c>
    </row>
    <row r="57" spans="1:22" ht="13.05" customHeight="1" thickBot="1" x14ac:dyDescent="0.35">
      <c r="A57" s="50" t="s">
        <v>242</v>
      </c>
      <c r="B57" s="50" t="s">
        <v>243</v>
      </c>
      <c r="C57" s="50" t="s">
        <v>247</v>
      </c>
      <c r="D57" s="50" t="s">
        <v>34</v>
      </c>
      <c r="E57" s="51">
        <v>761026</v>
      </c>
      <c r="F57" s="51">
        <v>761026</v>
      </c>
      <c r="G57" s="54" t="s">
        <v>250</v>
      </c>
      <c r="H57" s="59">
        <v>-154.29</v>
      </c>
      <c r="I57" s="59">
        <v>0</v>
      </c>
      <c r="J57" s="59">
        <v>0</v>
      </c>
      <c r="K57" s="59">
        <v>0</v>
      </c>
      <c r="L57" s="53" t="s">
        <v>42</v>
      </c>
      <c r="M57" s="59">
        <v>-52.793333333333322</v>
      </c>
      <c r="N57" s="59">
        <v>0</v>
      </c>
      <c r="O57" s="59">
        <v>0</v>
      </c>
      <c r="P57" s="59">
        <v>0</v>
      </c>
      <c r="Q57" s="53" t="s">
        <v>42</v>
      </c>
      <c r="R57" s="59">
        <v>-29.89</v>
      </c>
      <c r="S57" s="59">
        <v>0</v>
      </c>
      <c r="T57" s="59">
        <v>0</v>
      </c>
      <c r="U57" s="59">
        <v>0</v>
      </c>
      <c r="V57" s="53" t="s">
        <v>42</v>
      </c>
    </row>
    <row r="58" spans="1:22" ht="13.05" customHeight="1" thickBot="1" x14ac:dyDescent="0.35">
      <c r="A58" s="50" t="s">
        <v>242</v>
      </c>
      <c r="B58" s="50" t="s">
        <v>243</v>
      </c>
      <c r="C58" s="50" t="s">
        <v>247</v>
      </c>
      <c r="D58" s="50" t="s">
        <v>34</v>
      </c>
      <c r="E58" s="51">
        <v>761026</v>
      </c>
      <c r="F58" s="48" t="s">
        <v>45</v>
      </c>
      <c r="G58" s="47"/>
      <c r="H58" s="45">
        <v>-154.29</v>
      </c>
      <c r="I58" s="45">
        <v>0</v>
      </c>
      <c r="J58" s="45">
        <v>0</v>
      </c>
      <c r="K58" s="45">
        <v>0</v>
      </c>
      <c r="L58" s="46" t="s">
        <v>42</v>
      </c>
      <c r="M58" s="45">
        <v>-52.793333333333322</v>
      </c>
      <c r="N58" s="45">
        <v>0</v>
      </c>
      <c r="O58" s="45">
        <v>0</v>
      </c>
      <c r="P58" s="45">
        <v>0</v>
      </c>
      <c r="Q58" s="46" t="s">
        <v>42</v>
      </c>
      <c r="R58" s="45">
        <v>-29.89</v>
      </c>
      <c r="S58" s="45">
        <v>0</v>
      </c>
      <c r="T58" s="45">
        <v>0</v>
      </c>
      <c r="U58" s="45">
        <v>0</v>
      </c>
      <c r="V58" s="46" t="s">
        <v>42</v>
      </c>
    </row>
    <row r="59" spans="1:22" ht="13.05" customHeight="1" thickBot="1" x14ac:dyDescent="0.35">
      <c r="A59" s="50" t="s">
        <v>242</v>
      </c>
      <c r="B59" s="50" t="s">
        <v>243</v>
      </c>
      <c r="C59" s="50" t="s">
        <v>247</v>
      </c>
      <c r="D59" s="50" t="s">
        <v>34</v>
      </c>
      <c r="E59" s="51">
        <v>761028</v>
      </c>
      <c r="F59" s="51">
        <v>761028</v>
      </c>
      <c r="G59" s="54" t="s">
        <v>71</v>
      </c>
      <c r="H59" s="59">
        <v>-43.636000000000003</v>
      </c>
      <c r="I59" s="59">
        <v>0</v>
      </c>
      <c r="J59" s="59">
        <v>0</v>
      </c>
      <c r="K59" s="59">
        <v>0</v>
      </c>
      <c r="L59" s="53" t="s">
        <v>42</v>
      </c>
      <c r="M59" s="59">
        <v>-10.909000000000001</v>
      </c>
      <c r="N59" s="59">
        <v>0</v>
      </c>
      <c r="O59" s="59">
        <v>0</v>
      </c>
      <c r="P59" s="59">
        <v>0</v>
      </c>
      <c r="Q59" s="53" t="s">
        <v>42</v>
      </c>
      <c r="R59" s="59">
        <v>-11.463990000000001</v>
      </c>
      <c r="S59" s="59">
        <v>0</v>
      </c>
      <c r="T59" s="59">
        <v>0</v>
      </c>
      <c r="U59" s="59">
        <v>0</v>
      </c>
      <c r="V59" s="53" t="s">
        <v>42</v>
      </c>
    </row>
    <row r="60" spans="1:22" ht="13.05" customHeight="1" thickBot="1" x14ac:dyDescent="0.35">
      <c r="A60" s="50" t="s">
        <v>242</v>
      </c>
      <c r="B60" s="50" t="s">
        <v>243</v>
      </c>
      <c r="C60" s="50" t="s">
        <v>247</v>
      </c>
      <c r="D60" s="50" t="s">
        <v>34</v>
      </c>
      <c r="E60" s="51">
        <v>761028</v>
      </c>
      <c r="F60" s="48" t="s">
        <v>45</v>
      </c>
      <c r="G60" s="47"/>
      <c r="H60" s="45">
        <v>-43.636000000000003</v>
      </c>
      <c r="I60" s="45">
        <v>0</v>
      </c>
      <c r="J60" s="45">
        <v>0</v>
      </c>
      <c r="K60" s="45">
        <v>0</v>
      </c>
      <c r="L60" s="46" t="s">
        <v>42</v>
      </c>
      <c r="M60" s="45">
        <v>-10.909000000000001</v>
      </c>
      <c r="N60" s="45">
        <v>0</v>
      </c>
      <c r="O60" s="45">
        <v>0</v>
      </c>
      <c r="P60" s="45">
        <v>0</v>
      </c>
      <c r="Q60" s="46" t="s">
        <v>42</v>
      </c>
      <c r="R60" s="45">
        <v>-11.463990000000001</v>
      </c>
      <c r="S60" s="45">
        <v>0</v>
      </c>
      <c r="T60" s="45">
        <v>0</v>
      </c>
      <c r="U60" s="45">
        <v>0</v>
      </c>
      <c r="V60" s="46" t="s">
        <v>42</v>
      </c>
    </row>
    <row r="61" spans="1:22" ht="13.05" customHeight="1" thickBot="1" x14ac:dyDescent="0.35">
      <c r="A61" s="50" t="s">
        <v>242</v>
      </c>
      <c r="B61" s="50" t="s">
        <v>243</v>
      </c>
      <c r="C61" s="50" t="s">
        <v>247</v>
      </c>
      <c r="D61" s="50" t="s">
        <v>34</v>
      </c>
      <c r="E61" s="51">
        <v>761041</v>
      </c>
      <c r="F61" s="51">
        <v>761041</v>
      </c>
      <c r="G61" s="54" t="s">
        <v>70</v>
      </c>
      <c r="H61" s="59">
        <v>0</v>
      </c>
      <c r="I61" s="59">
        <v>0</v>
      </c>
      <c r="J61" s="59">
        <v>0</v>
      </c>
      <c r="K61" s="59">
        <v>0</v>
      </c>
      <c r="L61" s="53" t="s">
        <v>42</v>
      </c>
      <c r="M61" s="59">
        <v>0</v>
      </c>
      <c r="N61" s="59">
        <v>0</v>
      </c>
      <c r="O61" s="59">
        <v>0</v>
      </c>
      <c r="P61" s="59">
        <v>0</v>
      </c>
      <c r="Q61" s="53" t="s">
        <v>42</v>
      </c>
      <c r="R61" s="59">
        <v>-14.96106</v>
      </c>
      <c r="S61" s="59">
        <v>0</v>
      </c>
      <c r="T61" s="59">
        <v>0</v>
      </c>
      <c r="U61" s="59">
        <v>0</v>
      </c>
      <c r="V61" s="53" t="s">
        <v>42</v>
      </c>
    </row>
    <row r="62" spans="1:22" ht="13.05" customHeight="1" thickBot="1" x14ac:dyDescent="0.35">
      <c r="A62" s="50" t="s">
        <v>242</v>
      </c>
      <c r="B62" s="50" t="s">
        <v>243</v>
      </c>
      <c r="C62" s="50" t="s">
        <v>247</v>
      </c>
      <c r="D62" s="50" t="s">
        <v>34</v>
      </c>
      <c r="E62" s="51">
        <v>761041</v>
      </c>
      <c r="F62" s="48" t="s">
        <v>45</v>
      </c>
      <c r="G62" s="47"/>
      <c r="H62" s="45">
        <v>0</v>
      </c>
      <c r="I62" s="45">
        <v>0</v>
      </c>
      <c r="J62" s="45">
        <v>0</v>
      </c>
      <c r="K62" s="45">
        <v>0</v>
      </c>
      <c r="L62" s="46" t="s">
        <v>42</v>
      </c>
      <c r="M62" s="45">
        <v>0</v>
      </c>
      <c r="N62" s="45">
        <v>0</v>
      </c>
      <c r="O62" s="45">
        <v>0</v>
      </c>
      <c r="P62" s="45">
        <v>0</v>
      </c>
      <c r="Q62" s="46" t="s">
        <v>42</v>
      </c>
      <c r="R62" s="45">
        <v>-14.96106</v>
      </c>
      <c r="S62" s="45">
        <v>0</v>
      </c>
      <c r="T62" s="45">
        <v>0</v>
      </c>
      <c r="U62" s="45">
        <v>0</v>
      </c>
      <c r="V62" s="46" t="s">
        <v>42</v>
      </c>
    </row>
    <row r="63" spans="1:22" ht="13.05" customHeight="1" thickBot="1" x14ac:dyDescent="0.35">
      <c r="A63" s="50" t="s">
        <v>242</v>
      </c>
      <c r="B63" s="50" t="s">
        <v>243</v>
      </c>
      <c r="C63" s="50" t="s">
        <v>247</v>
      </c>
      <c r="D63" s="50" t="s">
        <v>34</v>
      </c>
      <c r="E63" s="48" t="s">
        <v>48</v>
      </c>
      <c r="F63" s="48"/>
      <c r="G63" s="47"/>
      <c r="H63" s="45">
        <v>-2532.7080000000019</v>
      </c>
      <c r="I63" s="45">
        <v>0</v>
      </c>
      <c r="J63" s="45">
        <v>0</v>
      </c>
      <c r="K63" s="45">
        <v>0</v>
      </c>
      <c r="L63" s="46" t="s">
        <v>42</v>
      </c>
      <c r="M63" s="45">
        <v>-3379.9678833300009</v>
      </c>
      <c r="N63" s="45">
        <v>0</v>
      </c>
      <c r="O63" s="45">
        <v>0</v>
      </c>
      <c r="P63" s="45">
        <v>0</v>
      </c>
      <c r="Q63" s="46" t="s">
        <v>42</v>
      </c>
      <c r="R63" s="45">
        <v>-1348.6934100000001</v>
      </c>
      <c r="S63" s="45">
        <v>0</v>
      </c>
      <c r="T63" s="45">
        <v>0</v>
      </c>
      <c r="U63" s="45">
        <v>0</v>
      </c>
      <c r="V63" s="46" t="s">
        <v>42</v>
      </c>
    </row>
    <row r="64" spans="1:22" ht="13.05" customHeight="1" x14ac:dyDescent="0.3">
      <c r="A64" s="50" t="s">
        <v>242</v>
      </c>
      <c r="B64" s="50" t="s">
        <v>243</v>
      </c>
      <c r="C64" s="50" t="s">
        <v>247</v>
      </c>
      <c r="D64" s="50" t="s">
        <v>33</v>
      </c>
      <c r="E64" s="51">
        <v>762000</v>
      </c>
      <c r="F64" s="51">
        <v>762000</v>
      </c>
      <c r="G64" s="54" t="s">
        <v>69</v>
      </c>
      <c r="H64" s="59">
        <v>0</v>
      </c>
      <c r="I64" s="59">
        <v>0</v>
      </c>
      <c r="J64" s="59">
        <v>-630.15899999999976</v>
      </c>
      <c r="K64" s="59">
        <v>0</v>
      </c>
      <c r="L64" s="53" t="s">
        <v>42</v>
      </c>
      <c r="M64" s="59">
        <v>0</v>
      </c>
      <c r="N64" s="59">
        <v>0</v>
      </c>
      <c r="O64" s="59">
        <v>-74.405000000000001</v>
      </c>
      <c r="P64" s="59">
        <v>0</v>
      </c>
      <c r="Q64" s="53" t="s">
        <v>42</v>
      </c>
      <c r="R64" s="59">
        <v>0</v>
      </c>
      <c r="S64" s="59">
        <v>0</v>
      </c>
      <c r="T64" s="59">
        <v>0</v>
      </c>
      <c r="U64" s="59">
        <v>0</v>
      </c>
      <c r="V64" s="53" t="s">
        <v>42</v>
      </c>
    </row>
    <row r="65" spans="1:22" ht="13.05" customHeight="1" x14ac:dyDescent="0.3">
      <c r="A65" s="50" t="s">
        <v>242</v>
      </c>
      <c r="B65" s="50" t="s">
        <v>243</v>
      </c>
      <c r="C65" s="50" t="s">
        <v>247</v>
      </c>
      <c r="D65" s="50" t="s">
        <v>33</v>
      </c>
      <c r="E65" s="51">
        <v>762000</v>
      </c>
      <c r="F65" s="51">
        <v>762010</v>
      </c>
      <c r="G65" s="54" t="s">
        <v>67</v>
      </c>
      <c r="H65" s="59">
        <v>0</v>
      </c>
      <c r="I65" s="59">
        <v>0</v>
      </c>
      <c r="J65" s="59">
        <v>0</v>
      </c>
      <c r="K65" s="59">
        <v>0</v>
      </c>
      <c r="L65" s="53" t="s">
        <v>42</v>
      </c>
      <c r="M65" s="59">
        <v>0</v>
      </c>
      <c r="N65" s="59">
        <v>0</v>
      </c>
      <c r="O65" s="59">
        <v>0</v>
      </c>
      <c r="P65" s="59">
        <v>0</v>
      </c>
      <c r="Q65" s="53" t="s">
        <v>42</v>
      </c>
      <c r="R65" s="59">
        <v>0</v>
      </c>
      <c r="S65" s="59">
        <v>0</v>
      </c>
      <c r="T65" s="59">
        <v>-1121.4561100000001</v>
      </c>
      <c r="U65" s="59">
        <v>0</v>
      </c>
      <c r="V65" s="53" t="s">
        <v>42</v>
      </c>
    </row>
    <row r="66" spans="1:22" ht="13.05" customHeight="1" x14ac:dyDescent="0.3">
      <c r="A66" s="50" t="s">
        <v>242</v>
      </c>
      <c r="B66" s="50" t="s">
        <v>243</v>
      </c>
      <c r="C66" s="50" t="s">
        <v>247</v>
      </c>
      <c r="D66" s="50" t="s">
        <v>33</v>
      </c>
      <c r="E66" s="51">
        <v>762000</v>
      </c>
      <c r="F66" s="51">
        <v>762012</v>
      </c>
      <c r="G66" s="54" t="s">
        <v>66</v>
      </c>
      <c r="H66" s="59">
        <v>0</v>
      </c>
      <c r="I66" s="59">
        <v>0</v>
      </c>
      <c r="J66" s="59">
        <v>0</v>
      </c>
      <c r="K66" s="59">
        <v>0</v>
      </c>
      <c r="L66" s="53" t="s">
        <v>42</v>
      </c>
      <c r="M66" s="59">
        <v>0</v>
      </c>
      <c r="N66" s="59">
        <v>0</v>
      </c>
      <c r="O66" s="59">
        <v>0</v>
      </c>
      <c r="P66" s="59">
        <v>0</v>
      </c>
      <c r="Q66" s="53" t="s">
        <v>42</v>
      </c>
      <c r="R66" s="59">
        <v>0</v>
      </c>
      <c r="S66" s="59">
        <v>0</v>
      </c>
      <c r="T66" s="59">
        <v>-60.845220000000012</v>
      </c>
      <c r="U66" s="59">
        <v>0</v>
      </c>
      <c r="V66" s="53" t="s">
        <v>42</v>
      </c>
    </row>
    <row r="67" spans="1:22" ht="13.05" customHeight="1" thickBot="1" x14ac:dyDescent="0.35">
      <c r="A67" s="50" t="s">
        <v>242</v>
      </c>
      <c r="B67" s="50" t="s">
        <v>243</v>
      </c>
      <c r="C67" s="50" t="s">
        <v>247</v>
      </c>
      <c r="D67" s="50" t="s">
        <v>33</v>
      </c>
      <c r="E67" s="51">
        <v>762000</v>
      </c>
      <c r="F67" s="51">
        <v>762013</v>
      </c>
      <c r="G67" s="54" t="s">
        <v>65</v>
      </c>
      <c r="H67" s="59">
        <v>0</v>
      </c>
      <c r="I67" s="59">
        <v>0</v>
      </c>
      <c r="J67" s="59">
        <v>0</v>
      </c>
      <c r="K67" s="59">
        <v>0</v>
      </c>
      <c r="L67" s="53" t="s">
        <v>42</v>
      </c>
      <c r="M67" s="59">
        <v>0</v>
      </c>
      <c r="N67" s="59">
        <v>0</v>
      </c>
      <c r="O67" s="59">
        <v>0</v>
      </c>
      <c r="P67" s="59">
        <v>0</v>
      </c>
      <c r="Q67" s="53" t="s">
        <v>42</v>
      </c>
      <c r="R67" s="59">
        <v>0</v>
      </c>
      <c r="S67" s="59">
        <v>0</v>
      </c>
      <c r="T67" s="59">
        <v>-312.44483999999989</v>
      </c>
      <c r="U67" s="59">
        <v>0</v>
      </c>
      <c r="V67" s="53" t="s">
        <v>42</v>
      </c>
    </row>
    <row r="68" spans="1:22" ht="13.05" customHeight="1" thickBot="1" x14ac:dyDescent="0.35">
      <c r="A68" s="50" t="s">
        <v>242</v>
      </c>
      <c r="B68" s="50" t="s">
        <v>243</v>
      </c>
      <c r="C68" s="50" t="s">
        <v>247</v>
      </c>
      <c r="D68" s="50" t="s">
        <v>33</v>
      </c>
      <c r="E68" s="51">
        <v>762000</v>
      </c>
      <c r="F68" s="48" t="s">
        <v>45</v>
      </c>
      <c r="G68" s="47"/>
      <c r="H68" s="45">
        <v>0</v>
      </c>
      <c r="I68" s="45">
        <v>0</v>
      </c>
      <c r="J68" s="45">
        <v>-630.15899999999976</v>
      </c>
      <c r="K68" s="45">
        <v>0</v>
      </c>
      <c r="L68" s="46" t="s">
        <v>42</v>
      </c>
      <c r="M68" s="45">
        <v>0</v>
      </c>
      <c r="N68" s="45">
        <v>0</v>
      </c>
      <c r="O68" s="45">
        <v>-74.405000000000001</v>
      </c>
      <c r="P68" s="45">
        <v>0</v>
      </c>
      <c r="Q68" s="46" t="s">
        <v>42</v>
      </c>
      <c r="R68" s="45">
        <v>0</v>
      </c>
      <c r="S68" s="45">
        <v>0</v>
      </c>
      <c r="T68" s="45">
        <v>-1494.7461699999999</v>
      </c>
      <c r="U68" s="45">
        <v>0</v>
      </c>
      <c r="V68" s="46" t="s">
        <v>42</v>
      </c>
    </row>
    <row r="69" spans="1:22" ht="13.05" customHeight="1" thickBot="1" x14ac:dyDescent="0.35">
      <c r="A69" s="50" t="s">
        <v>242</v>
      </c>
      <c r="B69" s="50" t="s">
        <v>243</v>
      </c>
      <c r="C69" s="50" t="s">
        <v>247</v>
      </c>
      <c r="D69" s="50" t="s">
        <v>33</v>
      </c>
      <c r="E69" s="51">
        <v>762001</v>
      </c>
      <c r="F69" s="51">
        <v>762001</v>
      </c>
      <c r="G69" s="54" t="s">
        <v>68</v>
      </c>
      <c r="H69" s="59">
        <v>0</v>
      </c>
      <c r="I69" s="59">
        <v>0</v>
      </c>
      <c r="J69" s="59">
        <v>-4572.3020554516124</v>
      </c>
      <c r="K69" s="59">
        <v>0</v>
      </c>
      <c r="L69" s="53" t="s">
        <v>42</v>
      </c>
      <c r="M69" s="59">
        <v>0</v>
      </c>
      <c r="N69" s="59">
        <v>0</v>
      </c>
      <c r="O69" s="59">
        <v>-1937.558141448927</v>
      </c>
      <c r="P69" s="59">
        <v>0</v>
      </c>
      <c r="Q69" s="53" t="s">
        <v>42</v>
      </c>
      <c r="R69" s="59">
        <v>0</v>
      </c>
      <c r="S69" s="59">
        <v>0</v>
      </c>
      <c r="T69" s="59">
        <v>0</v>
      </c>
      <c r="U69" s="59">
        <v>0</v>
      </c>
      <c r="V69" s="53" t="s">
        <v>42</v>
      </c>
    </row>
    <row r="70" spans="1:22" ht="13.05" customHeight="1" thickBot="1" x14ac:dyDescent="0.35">
      <c r="A70" s="50" t="s">
        <v>242</v>
      </c>
      <c r="B70" s="50" t="s">
        <v>243</v>
      </c>
      <c r="C70" s="50" t="s">
        <v>247</v>
      </c>
      <c r="D70" s="50" t="s">
        <v>33</v>
      </c>
      <c r="E70" s="51">
        <v>762001</v>
      </c>
      <c r="F70" s="48" t="s">
        <v>45</v>
      </c>
      <c r="G70" s="47"/>
      <c r="H70" s="45">
        <v>0</v>
      </c>
      <c r="I70" s="45">
        <v>0</v>
      </c>
      <c r="J70" s="45">
        <v>-4572.3020554516124</v>
      </c>
      <c r="K70" s="45">
        <v>0</v>
      </c>
      <c r="L70" s="46" t="s">
        <v>42</v>
      </c>
      <c r="M70" s="45">
        <v>0</v>
      </c>
      <c r="N70" s="45">
        <v>0</v>
      </c>
      <c r="O70" s="45">
        <v>-1937.558141448927</v>
      </c>
      <c r="P70" s="45">
        <v>0</v>
      </c>
      <c r="Q70" s="46" t="s">
        <v>42</v>
      </c>
      <c r="R70" s="45">
        <v>0</v>
      </c>
      <c r="S70" s="45">
        <v>0</v>
      </c>
      <c r="T70" s="45">
        <v>0</v>
      </c>
      <c r="U70" s="45">
        <v>0</v>
      </c>
      <c r="V70" s="46" t="s">
        <v>42</v>
      </c>
    </row>
    <row r="71" spans="1:22" ht="13.05" customHeight="1" thickBot="1" x14ac:dyDescent="0.35">
      <c r="A71" s="50" t="s">
        <v>242</v>
      </c>
      <c r="B71" s="50" t="s">
        <v>243</v>
      </c>
      <c r="C71" s="50" t="s">
        <v>247</v>
      </c>
      <c r="D71" s="50" t="s">
        <v>33</v>
      </c>
      <c r="E71" s="48" t="s">
        <v>48</v>
      </c>
      <c r="F71" s="48"/>
      <c r="G71" s="47"/>
      <c r="H71" s="45">
        <v>0</v>
      </c>
      <c r="I71" s="45">
        <v>0</v>
      </c>
      <c r="J71" s="45">
        <v>-5202.4610554516112</v>
      </c>
      <c r="K71" s="45">
        <v>0</v>
      </c>
      <c r="L71" s="46" t="s">
        <v>42</v>
      </c>
      <c r="M71" s="45">
        <v>0</v>
      </c>
      <c r="N71" s="45">
        <v>0</v>
      </c>
      <c r="O71" s="45">
        <v>-2011.963141448927</v>
      </c>
      <c r="P71" s="45">
        <v>0</v>
      </c>
      <c r="Q71" s="46" t="s">
        <v>42</v>
      </c>
      <c r="R71" s="45">
        <v>0</v>
      </c>
      <c r="S71" s="45">
        <v>0</v>
      </c>
      <c r="T71" s="45">
        <v>-1494.7461699999999</v>
      </c>
      <c r="U71" s="45">
        <v>0</v>
      </c>
      <c r="V71" s="46" t="s">
        <v>42</v>
      </c>
    </row>
    <row r="72" spans="1:22" ht="13.05" customHeight="1" thickBot="1" x14ac:dyDescent="0.35">
      <c r="A72" s="50" t="s">
        <v>242</v>
      </c>
      <c r="B72" s="50" t="s">
        <v>243</v>
      </c>
      <c r="C72" s="50" t="s">
        <v>247</v>
      </c>
      <c r="D72" s="50" t="s">
        <v>32</v>
      </c>
      <c r="E72" s="51">
        <v>762002</v>
      </c>
      <c r="F72" s="51">
        <v>762002</v>
      </c>
      <c r="G72" s="54" t="s">
        <v>249</v>
      </c>
      <c r="H72" s="59">
        <v>0</v>
      </c>
      <c r="I72" s="59">
        <v>0</v>
      </c>
      <c r="J72" s="59">
        <v>0</v>
      </c>
      <c r="K72" s="59">
        <v>0</v>
      </c>
      <c r="L72" s="53" t="s">
        <v>42</v>
      </c>
      <c r="M72" s="59">
        <v>-188.761</v>
      </c>
      <c r="N72" s="59">
        <v>0</v>
      </c>
      <c r="O72" s="59">
        <v>-34.578000000000003</v>
      </c>
      <c r="P72" s="59">
        <v>0</v>
      </c>
      <c r="Q72" s="53" t="s">
        <v>42</v>
      </c>
      <c r="R72" s="59">
        <v>-218.04783</v>
      </c>
      <c r="S72" s="59">
        <v>0</v>
      </c>
      <c r="T72" s="59">
        <v>-27.622910000000001</v>
      </c>
      <c r="U72" s="59">
        <v>0</v>
      </c>
      <c r="V72" s="53" t="s">
        <v>42</v>
      </c>
    </row>
    <row r="73" spans="1:22" ht="13.05" customHeight="1" thickBot="1" x14ac:dyDescent="0.35">
      <c r="A73" s="50" t="s">
        <v>242</v>
      </c>
      <c r="B73" s="50" t="s">
        <v>243</v>
      </c>
      <c r="C73" s="50" t="s">
        <v>247</v>
      </c>
      <c r="D73" s="50" t="s">
        <v>32</v>
      </c>
      <c r="E73" s="51">
        <v>762002</v>
      </c>
      <c r="F73" s="48" t="s">
        <v>45</v>
      </c>
      <c r="G73" s="47"/>
      <c r="H73" s="45">
        <v>0</v>
      </c>
      <c r="I73" s="45">
        <v>0</v>
      </c>
      <c r="J73" s="45">
        <v>0</v>
      </c>
      <c r="K73" s="45">
        <v>0</v>
      </c>
      <c r="L73" s="46" t="s">
        <v>42</v>
      </c>
      <c r="M73" s="45">
        <v>-188.761</v>
      </c>
      <c r="N73" s="45">
        <v>0</v>
      </c>
      <c r="O73" s="45">
        <v>-34.578000000000003</v>
      </c>
      <c r="P73" s="45">
        <v>0</v>
      </c>
      <c r="Q73" s="46" t="s">
        <v>42</v>
      </c>
      <c r="R73" s="45">
        <v>-218.04783</v>
      </c>
      <c r="S73" s="45">
        <v>0</v>
      </c>
      <c r="T73" s="45">
        <v>-27.622910000000001</v>
      </c>
      <c r="U73" s="45">
        <v>0</v>
      </c>
      <c r="V73" s="46" t="s">
        <v>42</v>
      </c>
    </row>
    <row r="74" spans="1:22" ht="13.05" customHeight="1" thickBot="1" x14ac:dyDescent="0.35">
      <c r="A74" s="50" t="s">
        <v>242</v>
      </c>
      <c r="B74" s="50" t="s">
        <v>243</v>
      </c>
      <c r="C74" s="50" t="s">
        <v>247</v>
      </c>
      <c r="D74" s="50" t="s">
        <v>32</v>
      </c>
      <c r="E74" s="48" t="s">
        <v>48</v>
      </c>
      <c r="F74" s="48"/>
      <c r="G74" s="47"/>
      <c r="H74" s="45">
        <v>0</v>
      </c>
      <c r="I74" s="45">
        <v>0</v>
      </c>
      <c r="J74" s="45">
        <v>0</v>
      </c>
      <c r="K74" s="45">
        <v>0</v>
      </c>
      <c r="L74" s="46" t="s">
        <v>42</v>
      </c>
      <c r="M74" s="45">
        <v>-188.761</v>
      </c>
      <c r="N74" s="45">
        <v>0</v>
      </c>
      <c r="O74" s="45">
        <v>-34.578000000000003</v>
      </c>
      <c r="P74" s="45">
        <v>0</v>
      </c>
      <c r="Q74" s="46" t="s">
        <v>42</v>
      </c>
      <c r="R74" s="45">
        <v>-218.04783</v>
      </c>
      <c r="S74" s="45">
        <v>0</v>
      </c>
      <c r="T74" s="45">
        <v>-27.622910000000001</v>
      </c>
      <c r="U74" s="45">
        <v>0</v>
      </c>
      <c r="V74" s="46" t="s">
        <v>42</v>
      </c>
    </row>
    <row r="75" spans="1:22" ht="13.05" customHeight="1" thickBot="1" x14ac:dyDescent="0.35">
      <c r="A75" s="50" t="s">
        <v>242</v>
      </c>
      <c r="B75" s="50" t="s">
        <v>243</v>
      </c>
      <c r="C75" s="50" t="s">
        <v>247</v>
      </c>
      <c r="D75" s="50" t="s">
        <v>248</v>
      </c>
      <c r="E75" s="51">
        <v>762003</v>
      </c>
      <c r="F75" s="51">
        <v>762003</v>
      </c>
      <c r="G75" s="54" t="s">
        <v>63</v>
      </c>
      <c r="H75" s="59">
        <v>0</v>
      </c>
      <c r="I75" s="59">
        <v>0</v>
      </c>
      <c r="J75" s="59">
        <v>0</v>
      </c>
      <c r="K75" s="59">
        <v>0</v>
      </c>
      <c r="L75" s="53" t="s">
        <v>42</v>
      </c>
      <c r="M75" s="59">
        <v>0</v>
      </c>
      <c r="N75" s="59">
        <v>0</v>
      </c>
      <c r="O75" s="59">
        <v>0</v>
      </c>
      <c r="P75" s="59">
        <v>0</v>
      </c>
      <c r="Q75" s="53" t="s">
        <v>42</v>
      </c>
      <c r="R75" s="59">
        <v>0</v>
      </c>
      <c r="S75" s="59">
        <v>0</v>
      </c>
      <c r="T75" s="59">
        <v>-40.369990000000001</v>
      </c>
      <c r="U75" s="59">
        <v>0</v>
      </c>
      <c r="V75" s="53" t="s">
        <v>42</v>
      </c>
    </row>
    <row r="76" spans="1:22" ht="13.05" customHeight="1" thickBot="1" x14ac:dyDescent="0.35">
      <c r="A76" s="50" t="s">
        <v>242</v>
      </c>
      <c r="B76" s="50" t="s">
        <v>243</v>
      </c>
      <c r="C76" s="50" t="s">
        <v>247</v>
      </c>
      <c r="D76" s="50" t="s">
        <v>248</v>
      </c>
      <c r="E76" s="51">
        <v>762003</v>
      </c>
      <c r="F76" s="48" t="s">
        <v>45</v>
      </c>
      <c r="G76" s="47"/>
      <c r="H76" s="45">
        <v>0</v>
      </c>
      <c r="I76" s="45">
        <v>0</v>
      </c>
      <c r="J76" s="45">
        <v>0</v>
      </c>
      <c r="K76" s="45">
        <v>0</v>
      </c>
      <c r="L76" s="46" t="s">
        <v>42</v>
      </c>
      <c r="M76" s="45">
        <v>0</v>
      </c>
      <c r="N76" s="45">
        <v>0</v>
      </c>
      <c r="O76" s="45">
        <v>0</v>
      </c>
      <c r="P76" s="45">
        <v>0</v>
      </c>
      <c r="Q76" s="46" t="s">
        <v>42</v>
      </c>
      <c r="R76" s="45">
        <v>0</v>
      </c>
      <c r="S76" s="45">
        <v>0</v>
      </c>
      <c r="T76" s="45">
        <v>-40.369990000000001</v>
      </c>
      <c r="U76" s="45">
        <v>0</v>
      </c>
      <c r="V76" s="46" t="s">
        <v>42</v>
      </c>
    </row>
    <row r="77" spans="1:22" ht="13.05" customHeight="1" thickBot="1" x14ac:dyDescent="0.35">
      <c r="A77" s="50" t="s">
        <v>242</v>
      </c>
      <c r="B77" s="50" t="s">
        <v>243</v>
      </c>
      <c r="C77" s="50" t="s">
        <v>247</v>
      </c>
      <c r="D77" s="50" t="s">
        <v>248</v>
      </c>
      <c r="E77" s="48" t="s">
        <v>48</v>
      </c>
      <c r="F77" s="48"/>
      <c r="G77" s="47"/>
      <c r="H77" s="45">
        <v>0</v>
      </c>
      <c r="I77" s="45">
        <v>0</v>
      </c>
      <c r="J77" s="45">
        <v>0</v>
      </c>
      <c r="K77" s="45">
        <v>0</v>
      </c>
      <c r="L77" s="46" t="s">
        <v>42</v>
      </c>
      <c r="M77" s="45">
        <v>0</v>
      </c>
      <c r="N77" s="45">
        <v>0</v>
      </c>
      <c r="O77" s="45">
        <v>0</v>
      </c>
      <c r="P77" s="45">
        <v>0</v>
      </c>
      <c r="Q77" s="46" t="s">
        <v>42</v>
      </c>
      <c r="R77" s="45">
        <v>0</v>
      </c>
      <c r="S77" s="45">
        <v>0</v>
      </c>
      <c r="T77" s="45">
        <v>-40.369990000000001</v>
      </c>
      <c r="U77" s="45">
        <v>0</v>
      </c>
      <c r="V77" s="46" t="s">
        <v>42</v>
      </c>
    </row>
    <row r="78" spans="1:22" ht="13.05" customHeight="1" thickBot="1" x14ac:dyDescent="0.35">
      <c r="A78" s="50" t="s">
        <v>242</v>
      </c>
      <c r="B78" s="50" t="s">
        <v>243</v>
      </c>
      <c r="C78" s="50" t="s">
        <v>247</v>
      </c>
      <c r="D78" s="48" t="s">
        <v>45</v>
      </c>
      <c r="E78" s="48"/>
      <c r="F78" s="48"/>
      <c r="G78" s="47"/>
      <c r="H78" s="62">
        <v>-12951.17727165599</v>
      </c>
      <c r="I78" s="62">
        <v>0</v>
      </c>
      <c r="J78" s="62">
        <v>-5202.4610554516112</v>
      </c>
      <c r="K78" s="62">
        <v>0</v>
      </c>
      <c r="L78" s="63" t="s">
        <v>42</v>
      </c>
      <c r="M78" s="62">
        <v>-7082.9803997110876</v>
      </c>
      <c r="N78" s="62">
        <v>0</v>
      </c>
      <c r="O78" s="62">
        <v>-2046.541141448927</v>
      </c>
      <c r="P78" s="62">
        <v>0</v>
      </c>
      <c r="Q78" s="63" t="s">
        <v>42</v>
      </c>
      <c r="R78" s="62">
        <v>-5391.5232900000019</v>
      </c>
      <c r="S78" s="62">
        <v>0</v>
      </c>
      <c r="T78" s="62">
        <v>-1562.7390700000001</v>
      </c>
      <c r="U78" s="62">
        <v>0</v>
      </c>
      <c r="V78" s="46" t="s">
        <v>42</v>
      </c>
    </row>
    <row r="79" spans="1:22" ht="13.05" customHeight="1" x14ac:dyDescent="0.3">
      <c r="A79" s="50" t="s">
        <v>242</v>
      </c>
      <c r="B79" s="50" t="s">
        <v>243</v>
      </c>
      <c r="C79" s="50" t="s">
        <v>245</v>
      </c>
      <c r="D79" s="51">
        <v>863</v>
      </c>
      <c r="E79" s="51">
        <v>863</v>
      </c>
      <c r="F79" s="51">
        <v>863000</v>
      </c>
      <c r="G79" s="54" t="s">
        <v>57</v>
      </c>
      <c r="H79" s="59">
        <v>-7081.6930000000002</v>
      </c>
      <c r="I79" s="59">
        <v>0</v>
      </c>
      <c r="J79" s="59">
        <v>0</v>
      </c>
      <c r="K79" s="59">
        <v>0</v>
      </c>
      <c r="L79" s="53" t="s">
        <v>42</v>
      </c>
      <c r="M79" s="59">
        <v>0</v>
      </c>
      <c r="N79" s="59">
        <v>0</v>
      </c>
      <c r="O79" s="59">
        <v>0</v>
      </c>
      <c r="P79" s="59">
        <v>0</v>
      </c>
      <c r="Q79" s="53" t="s">
        <v>42</v>
      </c>
      <c r="R79" s="59">
        <v>0</v>
      </c>
      <c r="S79" s="59">
        <v>0</v>
      </c>
      <c r="T79" s="59">
        <v>0</v>
      </c>
      <c r="U79" s="59">
        <v>0</v>
      </c>
      <c r="V79" s="53" t="s">
        <v>42</v>
      </c>
    </row>
    <row r="80" spans="1:22" ht="13.05" customHeight="1" x14ac:dyDescent="0.3">
      <c r="A80" s="50" t="s">
        <v>242</v>
      </c>
      <c r="B80" s="50" t="s">
        <v>243</v>
      </c>
      <c r="C80" s="50" t="s">
        <v>245</v>
      </c>
      <c r="D80" s="51">
        <v>863</v>
      </c>
      <c r="E80" s="51">
        <v>863</v>
      </c>
      <c r="F80" s="51">
        <v>863014</v>
      </c>
      <c r="G80" s="54" t="s">
        <v>246</v>
      </c>
      <c r="H80" s="59">
        <v>-1500</v>
      </c>
      <c r="I80" s="59">
        <v>0</v>
      </c>
      <c r="J80" s="59">
        <v>0</v>
      </c>
      <c r="K80" s="59">
        <v>0</v>
      </c>
      <c r="L80" s="53" t="s">
        <v>42</v>
      </c>
      <c r="M80" s="59">
        <v>0</v>
      </c>
      <c r="N80" s="59">
        <v>0</v>
      </c>
      <c r="O80" s="59">
        <v>0</v>
      </c>
      <c r="P80" s="59">
        <v>0</v>
      </c>
      <c r="Q80" s="53" t="s">
        <v>42</v>
      </c>
      <c r="R80" s="59">
        <v>0</v>
      </c>
      <c r="S80" s="59">
        <v>0</v>
      </c>
      <c r="T80" s="59">
        <v>0</v>
      </c>
      <c r="U80" s="59">
        <v>0</v>
      </c>
      <c r="V80" s="53" t="s">
        <v>42</v>
      </c>
    </row>
    <row r="81" spans="1:22" ht="13.05" customHeight="1" thickBot="1" x14ac:dyDescent="0.35">
      <c r="A81" s="50" t="s">
        <v>242</v>
      </c>
      <c r="B81" s="50" t="s">
        <v>243</v>
      </c>
      <c r="C81" s="50" t="s">
        <v>245</v>
      </c>
      <c r="D81" s="51">
        <v>863</v>
      </c>
      <c r="E81" s="51">
        <v>863</v>
      </c>
      <c r="F81" s="51">
        <v>863031</v>
      </c>
      <c r="G81" s="54" t="s">
        <v>55</v>
      </c>
      <c r="H81" s="59">
        <v>-4561.576</v>
      </c>
      <c r="I81" s="59">
        <v>0</v>
      </c>
      <c r="J81" s="59">
        <v>0</v>
      </c>
      <c r="K81" s="59">
        <v>0</v>
      </c>
      <c r="L81" s="53" t="s">
        <v>42</v>
      </c>
      <c r="M81" s="59">
        <v>-996.02300000000002</v>
      </c>
      <c r="N81" s="59">
        <v>0</v>
      </c>
      <c r="O81" s="59">
        <v>0</v>
      </c>
      <c r="P81" s="59">
        <v>0</v>
      </c>
      <c r="Q81" s="53" t="s">
        <v>42</v>
      </c>
      <c r="R81" s="59">
        <v>-996.02300000000002</v>
      </c>
      <c r="S81" s="59">
        <v>0</v>
      </c>
      <c r="T81" s="59">
        <v>0</v>
      </c>
      <c r="U81" s="59">
        <v>0</v>
      </c>
      <c r="V81" s="53" t="s">
        <v>42</v>
      </c>
    </row>
    <row r="82" spans="1:22" ht="13.05" customHeight="1" thickBot="1" x14ac:dyDescent="0.35">
      <c r="A82" s="50" t="s">
        <v>242</v>
      </c>
      <c r="B82" s="50" t="s">
        <v>243</v>
      </c>
      <c r="C82" s="50" t="s">
        <v>245</v>
      </c>
      <c r="D82" s="51">
        <v>863</v>
      </c>
      <c r="E82" s="51">
        <v>863</v>
      </c>
      <c r="F82" s="48" t="s">
        <v>45</v>
      </c>
      <c r="G82" s="47"/>
      <c r="H82" s="45">
        <v>-13143.269</v>
      </c>
      <c r="I82" s="45">
        <v>0</v>
      </c>
      <c r="J82" s="45">
        <v>0</v>
      </c>
      <c r="K82" s="45">
        <v>0</v>
      </c>
      <c r="L82" s="46" t="s">
        <v>42</v>
      </c>
      <c r="M82" s="45">
        <v>-996.02300000000002</v>
      </c>
      <c r="N82" s="45">
        <v>0</v>
      </c>
      <c r="O82" s="45">
        <v>0</v>
      </c>
      <c r="P82" s="45">
        <v>0</v>
      </c>
      <c r="Q82" s="46" t="s">
        <v>42</v>
      </c>
      <c r="R82" s="45">
        <v>-996.02300000000002</v>
      </c>
      <c r="S82" s="45">
        <v>0</v>
      </c>
      <c r="T82" s="45">
        <v>0</v>
      </c>
      <c r="U82" s="45">
        <v>0</v>
      </c>
      <c r="V82" s="46" t="s">
        <v>42</v>
      </c>
    </row>
    <row r="83" spans="1:22" ht="13.05" customHeight="1" thickBot="1" x14ac:dyDescent="0.35">
      <c r="A83" s="50" t="s">
        <v>242</v>
      </c>
      <c r="B83" s="50" t="s">
        <v>243</v>
      </c>
      <c r="C83" s="50" t="s">
        <v>245</v>
      </c>
      <c r="D83" s="51">
        <v>863</v>
      </c>
      <c r="E83" s="48" t="s">
        <v>48</v>
      </c>
      <c r="F83" s="48"/>
      <c r="G83" s="47"/>
      <c r="H83" s="45">
        <v>-13143.269</v>
      </c>
      <c r="I83" s="45">
        <v>0</v>
      </c>
      <c r="J83" s="45">
        <v>0</v>
      </c>
      <c r="K83" s="45">
        <v>0</v>
      </c>
      <c r="L83" s="46" t="s">
        <v>42</v>
      </c>
      <c r="M83" s="45">
        <v>-996.02300000000002</v>
      </c>
      <c r="N83" s="45">
        <v>0</v>
      </c>
      <c r="O83" s="45">
        <v>0</v>
      </c>
      <c r="P83" s="45">
        <v>0</v>
      </c>
      <c r="Q83" s="46" t="s">
        <v>42</v>
      </c>
      <c r="R83" s="45">
        <v>-996.02300000000002</v>
      </c>
      <c r="S83" s="45">
        <v>0</v>
      </c>
      <c r="T83" s="45">
        <v>0</v>
      </c>
      <c r="U83" s="45">
        <v>0</v>
      </c>
      <c r="V83" s="46" t="s">
        <v>42</v>
      </c>
    </row>
    <row r="84" spans="1:22" ht="13.05" customHeight="1" thickBot="1" x14ac:dyDescent="0.35">
      <c r="A84" s="50" t="s">
        <v>242</v>
      </c>
      <c r="B84" s="50" t="s">
        <v>243</v>
      </c>
      <c r="C84" s="50" t="s">
        <v>245</v>
      </c>
      <c r="D84" s="48" t="s">
        <v>45</v>
      </c>
      <c r="E84" s="48"/>
      <c r="F84" s="48"/>
      <c r="G84" s="47"/>
      <c r="H84" s="45">
        <v>-13143.269</v>
      </c>
      <c r="I84" s="45">
        <v>0</v>
      </c>
      <c r="J84" s="45">
        <v>0</v>
      </c>
      <c r="K84" s="45">
        <v>0</v>
      </c>
      <c r="L84" s="46" t="s">
        <v>42</v>
      </c>
      <c r="M84" s="45">
        <v>-996.02300000000002</v>
      </c>
      <c r="N84" s="45">
        <v>0</v>
      </c>
      <c r="O84" s="45">
        <v>0</v>
      </c>
      <c r="P84" s="45">
        <v>0</v>
      </c>
      <c r="Q84" s="46" t="s">
        <v>42</v>
      </c>
      <c r="R84" s="45">
        <v>-996.02300000000002</v>
      </c>
      <c r="S84" s="45">
        <v>0</v>
      </c>
      <c r="T84" s="45">
        <v>0</v>
      </c>
      <c r="U84" s="45">
        <v>0</v>
      </c>
      <c r="V84" s="46" t="s">
        <v>42</v>
      </c>
    </row>
    <row r="85" spans="1:22" ht="13.05" customHeight="1" thickBot="1" x14ac:dyDescent="0.35">
      <c r="A85" s="50" t="s">
        <v>242</v>
      </c>
      <c r="B85" s="50" t="s">
        <v>243</v>
      </c>
      <c r="C85" s="50" t="s">
        <v>244</v>
      </c>
      <c r="D85" s="51">
        <v>864</v>
      </c>
      <c r="E85" s="51">
        <v>864</v>
      </c>
      <c r="F85" s="51">
        <v>864013</v>
      </c>
      <c r="G85" s="54" t="s">
        <v>53</v>
      </c>
      <c r="H85" s="59">
        <v>-93</v>
      </c>
      <c r="I85" s="59">
        <v>0</v>
      </c>
      <c r="J85" s="59">
        <v>0</v>
      </c>
      <c r="K85" s="59">
        <v>0</v>
      </c>
      <c r="L85" s="53" t="s">
        <v>42</v>
      </c>
      <c r="M85" s="59">
        <v>0</v>
      </c>
      <c r="N85" s="59">
        <v>0</v>
      </c>
      <c r="O85" s="59">
        <v>0</v>
      </c>
      <c r="P85" s="59">
        <v>0</v>
      </c>
      <c r="Q85" s="53" t="s">
        <v>42</v>
      </c>
      <c r="R85" s="59">
        <v>-37.25</v>
      </c>
      <c r="S85" s="59">
        <v>0</v>
      </c>
      <c r="T85" s="59">
        <v>0</v>
      </c>
      <c r="U85" s="59">
        <v>0</v>
      </c>
      <c r="V85" s="53" t="s">
        <v>42</v>
      </c>
    </row>
    <row r="86" spans="1:22" ht="13.05" customHeight="1" thickBot="1" x14ac:dyDescent="0.35">
      <c r="A86" s="50" t="s">
        <v>242</v>
      </c>
      <c r="B86" s="50" t="s">
        <v>243</v>
      </c>
      <c r="C86" s="50" t="s">
        <v>244</v>
      </c>
      <c r="D86" s="51">
        <v>864</v>
      </c>
      <c r="E86" s="51">
        <v>864</v>
      </c>
      <c r="F86" s="48" t="s">
        <v>45</v>
      </c>
      <c r="G86" s="47"/>
      <c r="H86" s="45">
        <v>-93</v>
      </c>
      <c r="I86" s="45">
        <v>0</v>
      </c>
      <c r="J86" s="45">
        <v>0</v>
      </c>
      <c r="K86" s="45">
        <v>0</v>
      </c>
      <c r="L86" s="46" t="s">
        <v>42</v>
      </c>
      <c r="M86" s="45">
        <v>0</v>
      </c>
      <c r="N86" s="45">
        <v>0</v>
      </c>
      <c r="O86" s="45">
        <v>0</v>
      </c>
      <c r="P86" s="45">
        <v>0</v>
      </c>
      <c r="Q86" s="46" t="s">
        <v>42</v>
      </c>
      <c r="R86" s="45">
        <v>-37.25</v>
      </c>
      <c r="S86" s="45">
        <v>0</v>
      </c>
      <c r="T86" s="45">
        <v>0</v>
      </c>
      <c r="U86" s="45">
        <v>0</v>
      </c>
      <c r="V86" s="46" t="s">
        <v>42</v>
      </c>
    </row>
    <row r="87" spans="1:22" ht="13.05" customHeight="1" thickBot="1" x14ac:dyDescent="0.35">
      <c r="A87" s="50" t="s">
        <v>242</v>
      </c>
      <c r="B87" s="50" t="s">
        <v>243</v>
      </c>
      <c r="C87" s="50" t="s">
        <v>244</v>
      </c>
      <c r="D87" s="51">
        <v>864</v>
      </c>
      <c r="E87" s="48" t="s">
        <v>48</v>
      </c>
      <c r="F87" s="48"/>
      <c r="G87" s="47"/>
      <c r="H87" s="45">
        <v>-93</v>
      </c>
      <c r="I87" s="45">
        <v>0</v>
      </c>
      <c r="J87" s="45">
        <v>0</v>
      </c>
      <c r="K87" s="45">
        <v>0</v>
      </c>
      <c r="L87" s="46" t="s">
        <v>42</v>
      </c>
      <c r="M87" s="45">
        <v>0</v>
      </c>
      <c r="N87" s="45">
        <v>0</v>
      </c>
      <c r="O87" s="45">
        <v>0</v>
      </c>
      <c r="P87" s="45">
        <v>0</v>
      </c>
      <c r="Q87" s="46" t="s">
        <v>42</v>
      </c>
      <c r="R87" s="45">
        <v>-37.25</v>
      </c>
      <c r="S87" s="45">
        <v>0</v>
      </c>
      <c r="T87" s="45">
        <v>0</v>
      </c>
      <c r="U87" s="45">
        <v>0</v>
      </c>
      <c r="V87" s="46" t="s">
        <v>42</v>
      </c>
    </row>
    <row r="88" spans="1:22" ht="13.05" customHeight="1" thickBot="1" x14ac:dyDescent="0.35">
      <c r="A88" s="50" t="s">
        <v>242</v>
      </c>
      <c r="B88" s="50" t="s">
        <v>243</v>
      </c>
      <c r="C88" s="50" t="s">
        <v>244</v>
      </c>
      <c r="D88" s="48" t="s">
        <v>45</v>
      </c>
      <c r="E88" s="48"/>
      <c r="F88" s="48"/>
      <c r="G88" s="47"/>
      <c r="H88" s="45">
        <v>-93</v>
      </c>
      <c r="I88" s="45">
        <v>0</v>
      </c>
      <c r="J88" s="45">
        <v>0</v>
      </c>
      <c r="K88" s="45">
        <v>0</v>
      </c>
      <c r="L88" s="46" t="s">
        <v>42</v>
      </c>
      <c r="M88" s="45">
        <v>0</v>
      </c>
      <c r="N88" s="45">
        <v>0</v>
      </c>
      <c r="O88" s="45">
        <v>0</v>
      </c>
      <c r="P88" s="45">
        <v>0</v>
      </c>
      <c r="Q88" s="46" t="s">
        <v>42</v>
      </c>
      <c r="R88" s="45">
        <v>-37.25</v>
      </c>
      <c r="S88" s="45">
        <v>0</v>
      </c>
      <c r="T88" s="45">
        <v>0</v>
      </c>
      <c r="U88" s="45">
        <v>0</v>
      </c>
      <c r="V88" s="46" t="s">
        <v>42</v>
      </c>
    </row>
    <row r="89" spans="1:22" ht="13.05" customHeight="1" thickBot="1" x14ac:dyDescent="0.35">
      <c r="A89" s="50" t="s">
        <v>242</v>
      </c>
      <c r="B89" s="50" t="s">
        <v>243</v>
      </c>
      <c r="C89" s="48" t="s">
        <v>45</v>
      </c>
      <c r="D89" s="48"/>
      <c r="E89" s="48"/>
      <c r="F89" s="48"/>
      <c r="G89" s="47"/>
      <c r="H89" s="45">
        <v>-26187.44627165599</v>
      </c>
      <c r="I89" s="45">
        <v>0</v>
      </c>
      <c r="J89" s="45">
        <v>-5202.4610554516112</v>
      </c>
      <c r="K89" s="45">
        <v>0</v>
      </c>
      <c r="L89" s="46" t="s">
        <v>42</v>
      </c>
      <c r="M89" s="45">
        <v>-8079.0033997110886</v>
      </c>
      <c r="N89" s="45">
        <v>0</v>
      </c>
      <c r="O89" s="45">
        <v>-2046.541141448927</v>
      </c>
      <c r="P89" s="45">
        <v>0</v>
      </c>
      <c r="Q89" s="46" t="s">
        <v>42</v>
      </c>
      <c r="R89" s="45">
        <v>-6424.796290000002</v>
      </c>
      <c r="S89" s="45">
        <v>0</v>
      </c>
      <c r="T89" s="45">
        <v>-1562.7390700000001</v>
      </c>
      <c r="U89" s="45">
        <v>0</v>
      </c>
      <c r="V89" s="46" t="s">
        <v>42</v>
      </c>
    </row>
    <row r="90" spans="1:22" ht="13.05" customHeight="1" thickBot="1" x14ac:dyDescent="0.35">
      <c r="A90" s="50" t="s">
        <v>242</v>
      </c>
      <c r="B90" s="48" t="s">
        <v>43</v>
      </c>
      <c r="C90" s="48"/>
      <c r="D90" s="48"/>
      <c r="E90" s="48"/>
      <c r="F90" s="48"/>
      <c r="G90" s="47"/>
      <c r="H90" s="45">
        <v>-159373.08927165589</v>
      </c>
      <c r="I90" s="45">
        <v>-500.00000000000028</v>
      </c>
      <c r="J90" s="45">
        <v>-59356.955255497138</v>
      </c>
      <c r="K90" s="45">
        <v>-251.74</v>
      </c>
      <c r="L90" s="46" t="s">
        <v>42</v>
      </c>
      <c r="M90" s="45">
        <v>-52407.551066377768</v>
      </c>
      <c r="N90" s="45">
        <v>-166.6666666666668</v>
      </c>
      <c r="O90" s="45">
        <v>-17611.615414450829</v>
      </c>
      <c r="P90" s="45">
        <v>-229.31205333333341</v>
      </c>
      <c r="Q90" s="46" t="s">
        <v>42</v>
      </c>
      <c r="R90" s="45">
        <v>-51143.940820000018</v>
      </c>
      <c r="S90" s="45">
        <v>-179.42860999999999</v>
      </c>
      <c r="T90" s="45">
        <v>-16540.853029999998</v>
      </c>
      <c r="U90" s="45">
        <v>-58.8</v>
      </c>
      <c r="V90" s="46" t="s">
        <v>42</v>
      </c>
    </row>
    <row r="91" spans="1:22" ht="13.05" customHeight="1" thickBot="1" x14ac:dyDescent="0.35">
      <c r="A91" s="50" t="s">
        <v>44</v>
      </c>
      <c r="B91" s="50" t="s">
        <v>78</v>
      </c>
      <c r="C91" s="50" t="s">
        <v>163</v>
      </c>
      <c r="D91" s="50" t="s">
        <v>240</v>
      </c>
      <c r="E91" s="51">
        <v>1610</v>
      </c>
      <c r="F91" s="51">
        <v>161012</v>
      </c>
      <c r="G91" s="54" t="s">
        <v>241</v>
      </c>
      <c r="H91" s="59">
        <v>0</v>
      </c>
      <c r="I91" s="59">
        <v>0</v>
      </c>
      <c r="J91" s="59">
        <v>0</v>
      </c>
      <c r="K91" s="59">
        <v>0</v>
      </c>
      <c r="L91" s="53" t="s">
        <v>42</v>
      </c>
      <c r="M91" s="59">
        <v>0</v>
      </c>
      <c r="N91" s="59">
        <v>0</v>
      </c>
      <c r="O91" s="59">
        <v>0</v>
      </c>
      <c r="P91" s="59">
        <v>0</v>
      </c>
      <c r="Q91" s="53" t="s">
        <v>42</v>
      </c>
      <c r="R91" s="59">
        <v>0.9</v>
      </c>
      <c r="S91" s="59">
        <v>0</v>
      </c>
      <c r="T91" s="59">
        <v>0</v>
      </c>
      <c r="U91" s="59">
        <v>0</v>
      </c>
      <c r="V91" s="53" t="s">
        <v>42</v>
      </c>
    </row>
    <row r="92" spans="1:22" ht="13.05" customHeight="1" thickBot="1" x14ac:dyDescent="0.35">
      <c r="A92" s="50" t="s">
        <v>44</v>
      </c>
      <c r="B92" s="50" t="s">
        <v>78</v>
      </c>
      <c r="C92" s="50" t="s">
        <v>163</v>
      </c>
      <c r="D92" s="50" t="s">
        <v>240</v>
      </c>
      <c r="E92" s="51">
        <v>1610</v>
      </c>
      <c r="F92" s="48" t="s">
        <v>45</v>
      </c>
      <c r="G92" s="47"/>
      <c r="H92" s="45">
        <v>0</v>
      </c>
      <c r="I92" s="45">
        <v>0</v>
      </c>
      <c r="J92" s="45">
        <v>0</v>
      </c>
      <c r="K92" s="45">
        <v>0</v>
      </c>
      <c r="L92" s="46" t="s">
        <v>42</v>
      </c>
      <c r="M92" s="45">
        <v>0</v>
      </c>
      <c r="N92" s="45">
        <v>0</v>
      </c>
      <c r="O92" s="45">
        <v>0</v>
      </c>
      <c r="P92" s="45">
        <v>0</v>
      </c>
      <c r="Q92" s="46" t="s">
        <v>42</v>
      </c>
      <c r="R92" s="45">
        <v>0.9</v>
      </c>
      <c r="S92" s="45">
        <v>0</v>
      </c>
      <c r="T92" s="45">
        <v>0</v>
      </c>
      <c r="U92" s="45">
        <v>0</v>
      </c>
      <c r="V92" s="46" t="s">
        <v>42</v>
      </c>
    </row>
    <row r="93" spans="1:22" ht="13.05" customHeight="1" thickBot="1" x14ac:dyDescent="0.35">
      <c r="A93" s="50" t="s">
        <v>44</v>
      </c>
      <c r="B93" s="50" t="s">
        <v>78</v>
      </c>
      <c r="C93" s="50" t="s">
        <v>163</v>
      </c>
      <c r="D93" s="50" t="s">
        <v>240</v>
      </c>
      <c r="E93" s="48" t="s">
        <v>48</v>
      </c>
      <c r="F93" s="48"/>
      <c r="G93" s="47"/>
      <c r="H93" s="45">
        <v>0</v>
      </c>
      <c r="I93" s="45">
        <v>0</v>
      </c>
      <c r="J93" s="45">
        <v>0</v>
      </c>
      <c r="K93" s="45">
        <v>0</v>
      </c>
      <c r="L93" s="46" t="s">
        <v>42</v>
      </c>
      <c r="M93" s="45">
        <v>0</v>
      </c>
      <c r="N93" s="45">
        <v>0</v>
      </c>
      <c r="O93" s="45">
        <v>0</v>
      </c>
      <c r="P93" s="45">
        <v>0</v>
      </c>
      <c r="Q93" s="46" t="s">
        <v>42</v>
      </c>
      <c r="R93" s="45">
        <v>0.9</v>
      </c>
      <c r="S93" s="45">
        <v>0</v>
      </c>
      <c r="T93" s="45">
        <v>0</v>
      </c>
      <c r="U93" s="45">
        <v>0</v>
      </c>
      <c r="V93" s="46" t="s">
        <v>42</v>
      </c>
    </row>
    <row r="94" spans="1:22" ht="13.05" customHeight="1" x14ac:dyDescent="0.3">
      <c r="A94" s="50" t="s">
        <v>44</v>
      </c>
      <c r="B94" s="50" t="s">
        <v>78</v>
      </c>
      <c r="C94" s="50" t="s">
        <v>163</v>
      </c>
      <c r="D94" s="50" t="s">
        <v>27</v>
      </c>
      <c r="E94" s="51">
        <v>15</v>
      </c>
      <c r="F94" s="51">
        <v>150000</v>
      </c>
      <c r="G94" s="54" t="s">
        <v>239</v>
      </c>
      <c r="H94" s="59">
        <v>581.0999999999998</v>
      </c>
      <c r="I94" s="59">
        <v>0</v>
      </c>
      <c r="J94" s="59">
        <v>1280.8889999999999</v>
      </c>
      <c r="K94" s="59">
        <v>0</v>
      </c>
      <c r="L94" s="53" t="s">
        <v>42</v>
      </c>
      <c r="M94" s="59">
        <v>238.7</v>
      </c>
      <c r="N94" s="59">
        <v>0</v>
      </c>
      <c r="O94" s="59">
        <v>111.6963333333333</v>
      </c>
      <c r="P94" s="59">
        <v>0</v>
      </c>
      <c r="Q94" s="53" t="s">
        <v>42</v>
      </c>
      <c r="R94" s="59">
        <v>0</v>
      </c>
      <c r="S94" s="59">
        <v>0</v>
      </c>
      <c r="T94" s="59">
        <v>0</v>
      </c>
      <c r="U94" s="59">
        <v>0</v>
      </c>
      <c r="V94" s="53" t="s">
        <v>42</v>
      </c>
    </row>
    <row r="95" spans="1:22" ht="13.05" customHeight="1" x14ac:dyDescent="0.3">
      <c r="A95" s="50" t="s">
        <v>44</v>
      </c>
      <c r="B95" s="50" t="s">
        <v>78</v>
      </c>
      <c r="C95" s="50" t="s">
        <v>163</v>
      </c>
      <c r="D95" s="50" t="s">
        <v>27</v>
      </c>
      <c r="E95" s="51">
        <v>15</v>
      </c>
      <c r="F95" s="51">
        <v>150410</v>
      </c>
      <c r="G95" s="54" t="s">
        <v>238</v>
      </c>
      <c r="H95" s="59">
        <v>0</v>
      </c>
      <c r="I95" s="59">
        <v>0</v>
      </c>
      <c r="J95" s="59">
        <v>60</v>
      </c>
      <c r="K95" s="59">
        <v>0</v>
      </c>
      <c r="L95" s="53" t="s">
        <v>42</v>
      </c>
      <c r="M95" s="59">
        <v>0</v>
      </c>
      <c r="N95" s="59">
        <v>0</v>
      </c>
      <c r="O95" s="59">
        <v>7.4660000000000002</v>
      </c>
      <c r="P95" s="59">
        <v>0</v>
      </c>
      <c r="Q95" s="53" t="s">
        <v>42</v>
      </c>
      <c r="R95" s="59">
        <v>38.46604</v>
      </c>
      <c r="S95" s="59">
        <v>0</v>
      </c>
      <c r="T95" s="59">
        <v>105.90152999999999</v>
      </c>
      <c r="U95" s="59">
        <v>0</v>
      </c>
      <c r="V95" s="53" t="s">
        <v>42</v>
      </c>
    </row>
    <row r="96" spans="1:22" ht="13.05" customHeight="1" x14ac:dyDescent="0.3">
      <c r="A96" s="50" t="s">
        <v>44</v>
      </c>
      <c r="B96" s="50" t="s">
        <v>78</v>
      </c>
      <c r="C96" s="50" t="s">
        <v>163</v>
      </c>
      <c r="D96" s="50" t="s">
        <v>27</v>
      </c>
      <c r="E96" s="51">
        <v>15</v>
      </c>
      <c r="F96" s="51">
        <v>150510</v>
      </c>
      <c r="G96" s="54" t="s">
        <v>237</v>
      </c>
      <c r="H96" s="59">
        <v>0</v>
      </c>
      <c r="I96" s="59">
        <v>0</v>
      </c>
      <c r="J96" s="59">
        <v>0</v>
      </c>
      <c r="K96" s="59">
        <v>0</v>
      </c>
      <c r="L96" s="53" t="s">
        <v>42</v>
      </c>
      <c r="M96" s="59">
        <v>0</v>
      </c>
      <c r="N96" s="59">
        <v>0</v>
      </c>
      <c r="O96" s="59">
        <v>0</v>
      </c>
      <c r="P96" s="59">
        <v>0</v>
      </c>
      <c r="Q96" s="53" t="s">
        <v>42</v>
      </c>
      <c r="R96" s="59">
        <v>15.234249999999999</v>
      </c>
      <c r="S96" s="59">
        <v>0</v>
      </c>
      <c r="T96" s="59">
        <v>1.16218</v>
      </c>
      <c r="U96" s="59">
        <v>0</v>
      </c>
      <c r="V96" s="53" t="s">
        <v>42</v>
      </c>
    </row>
    <row r="97" spans="1:22" ht="13.05" customHeight="1" x14ac:dyDescent="0.3">
      <c r="A97" s="50" t="s">
        <v>44</v>
      </c>
      <c r="B97" s="50" t="s">
        <v>78</v>
      </c>
      <c r="C97" s="50" t="s">
        <v>163</v>
      </c>
      <c r="D97" s="50" t="s">
        <v>27</v>
      </c>
      <c r="E97" s="51">
        <v>15</v>
      </c>
      <c r="F97" s="51">
        <v>150710</v>
      </c>
      <c r="G97" s="54" t="s">
        <v>236</v>
      </c>
      <c r="H97" s="59">
        <v>0</v>
      </c>
      <c r="I97" s="59">
        <v>0</v>
      </c>
      <c r="J97" s="59">
        <v>0</v>
      </c>
      <c r="K97" s="59">
        <v>0</v>
      </c>
      <c r="L97" s="53" t="s">
        <v>42</v>
      </c>
      <c r="M97" s="59">
        <v>0</v>
      </c>
      <c r="N97" s="59">
        <v>0</v>
      </c>
      <c r="O97" s="59">
        <v>0</v>
      </c>
      <c r="P97" s="59">
        <v>0</v>
      </c>
      <c r="Q97" s="53" t="s">
        <v>42</v>
      </c>
      <c r="R97" s="59">
        <v>19.45064</v>
      </c>
      <c r="S97" s="59">
        <v>0</v>
      </c>
      <c r="T97" s="59">
        <v>0</v>
      </c>
      <c r="U97" s="59">
        <v>0</v>
      </c>
      <c r="V97" s="53" t="s">
        <v>42</v>
      </c>
    </row>
    <row r="98" spans="1:22" ht="13.05" customHeight="1" x14ac:dyDescent="0.3">
      <c r="A98" s="50" t="s">
        <v>44</v>
      </c>
      <c r="B98" s="50" t="s">
        <v>78</v>
      </c>
      <c r="C98" s="50" t="s">
        <v>163</v>
      </c>
      <c r="D98" s="50" t="s">
        <v>27</v>
      </c>
      <c r="E98" s="51">
        <v>15</v>
      </c>
      <c r="F98" s="51">
        <v>150810</v>
      </c>
      <c r="G98" s="54" t="s">
        <v>235</v>
      </c>
      <c r="H98" s="59">
        <v>0</v>
      </c>
      <c r="I98" s="59">
        <v>0</v>
      </c>
      <c r="J98" s="59">
        <v>25</v>
      </c>
      <c r="K98" s="59">
        <v>119.44</v>
      </c>
      <c r="L98" s="53" t="s">
        <v>42</v>
      </c>
      <c r="M98" s="59">
        <v>0</v>
      </c>
      <c r="N98" s="59">
        <v>0</v>
      </c>
      <c r="O98" s="59">
        <v>25.138999999999999</v>
      </c>
      <c r="P98" s="59">
        <v>39.813333333333333</v>
      </c>
      <c r="Q98" s="53" t="s">
        <v>42</v>
      </c>
      <c r="R98" s="59">
        <v>99.296520000000015</v>
      </c>
      <c r="S98" s="59">
        <v>0</v>
      </c>
      <c r="T98" s="59">
        <v>19.122489999999999</v>
      </c>
      <c r="U98" s="59">
        <v>0</v>
      </c>
      <c r="V98" s="53" t="s">
        <v>42</v>
      </c>
    </row>
    <row r="99" spans="1:22" ht="13.05" customHeight="1" x14ac:dyDescent="0.3">
      <c r="A99" s="50" t="s">
        <v>44</v>
      </c>
      <c r="B99" s="50" t="s">
        <v>78</v>
      </c>
      <c r="C99" s="50" t="s">
        <v>163</v>
      </c>
      <c r="D99" s="50" t="s">
        <v>27</v>
      </c>
      <c r="E99" s="51">
        <v>15</v>
      </c>
      <c r="F99" s="51">
        <v>150910</v>
      </c>
      <c r="G99" s="54" t="s">
        <v>234</v>
      </c>
      <c r="H99" s="59">
        <v>0</v>
      </c>
      <c r="I99" s="59">
        <v>0</v>
      </c>
      <c r="J99" s="59">
        <v>0</v>
      </c>
      <c r="K99" s="59">
        <v>0</v>
      </c>
      <c r="L99" s="53" t="s">
        <v>42</v>
      </c>
      <c r="M99" s="59">
        <v>0</v>
      </c>
      <c r="N99" s="59">
        <v>0</v>
      </c>
      <c r="O99" s="59">
        <v>59.981000000000002</v>
      </c>
      <c r="P99" s="59">
        <v>0</v>
      </c>
      <c r="Q99" s="53" t="s">
        <v>42</v>
      </c>
      <c r="R99" s="59">
        <v>85.213300000000004</v>
      </c>
      <c r="S99" s="59">
        <v>0</v>
      </c>
      <c r="T99" s="59">
        <v>85.800200000000004</v>
      </c>
      <c r="U99" s="59">
        <v>0</v>
      </c>
      <c r="V99" s="53" t="s">
        <v>42</v>
      </c>
    </row>
    <row r="100" spans="1:22" ht="13.05" customHeight="1" x14ac:dyDescent="0.3">
      <c r="A100" s="50" t="s">
        <v>44</v>
      </c>
      <c r="B100" s="50" t="s">
        <v>78</v>
      </c>
      <c r="C100" s="50" t="s">
        <v>163</v>
      </c>
      <c r="D100" s="50" t="s">
        <v>27</v>
      </c>
      <c r="E100" s="51">
        <v>15</v>
      </c>
      <c r="F100" s="51">
        <v>150911</v>
      </c>
      <c r="G100" s="54" t="s">
        <v>233</v>
      </c>
      <c r="H100" s="59">
        <v>0</v>
      </c>
      <c r="I100" s="59">
        <v>0</v>
      </c>
      <c r="J100" s="59">
        <v>0</v>
      </c>
      <c r="K100" s="59">
        <v>0</v>
      </c>
      <c r="L100" s="53" t="s">
        <v>42</v>
      </c>
      <c r="M100" s="59">
        <v>0</v>
      </c>
      <c r="N100" s="59">
        <v>0</v>
      </c>
      <c r="O100" s="59">
        <v>0</v>
      </c>
      <c r="P100" s="59">
        <v>0</v>
      </c>
      <c r="Q100" s="53" t="s">
        <v>42</v>
      </c>
      <c r="R100" s="59">
        <v>9.1231200000000001</v>
      </c>
      <c r="S100" s="59">
        <v>4.7066400000000002</v>
      </c>
      <c r="T100" s="59">
        <v>0</v>
      </c>
      <c r="U100" s="59">
        <v>0</v>
      </c>
      <c r="V100" s="53" t="s">
        <v>42</v>
      </c>
    </row>
    <row r="101" spans="1:22" ht="13.05" customHeight="1" thickBot="1" x14ac:dyDescent="0.35">
      <c r="A101" s="50" t="s">
        <v>44</v>
      </c>
      <c r="B101" s="50" t="s">
        <v>78</v>
      </c>
      <c r="C101" s="50" t="s">
        <v>163</v>
      </c>
      <c r="D101" s="50" t="s">
        <v>27</v>
      </c>
      <c r="E101" s="51">
        <v>15</v>
      </c>
      <c r="F101" s="51">
        <v>153010</v>
      </c>
      <c r="G101" s="54" t="s">
        <v>232</v>
      </c>
      <c r="H101" s="59">
        <v>0</v>
      </c>
      <c r="I101" s="59">
        <v>0</v>
      </c>
      <c r="J101" s="59">
        <v>0</v>
      </c>
      <c r="K101" s="59">
        <v>0</v>
      </c>
      <c r="L101" s="53" t="s">
        <v>42</v>
      </c>
      <c r="M101" s="59">
        <v>0</v>
      </c>
      <c r="N101" s="59">
        <v>0</v>
      </c>
      <c r="O101" s="59">
        <v>0</v>
      </c>
      <c r="P101" s="59">
        <v>0</v>
      </c>
      <c r="Q101" s="53" t="s">
        <v>42</v>
      </c>
      <c r="R101" s="59">
        <v>0</v>
      </c>
      <c r="S101" s="59">
        <v>0</v>
      </c>
      <c r="T101" s="59">
        <v>1.71617</v>
      </c>
      <c r="U101" s="59">
        <v>0</v>
      </c>
      <c r="V101" s="53" t="s">
        <v>42</v>
      </c>
    </row>
    <row r="102" spans="1:22" ht="13.05" customHeight="1" thickBot="1" x14ac:dyDescent="0.35">
      <c r="A102" s="50" t="s">
        <v>44</v>
      </c>
      <c r="B102" s="50" t="s">
        <v>78</v>
      </c>
      <c r="C102" s="50" t="s">
        <v>163</v>
      </c>
      <c r="D102" s="50" t="s">
        <v>27</v>
      </c>
      <c r="E102" s="51">
        <v>15</v>
      </c>
      <c r="F102" s="48" t="s">
        <v>45</v>
      </c>
      <c r="G102" s="47"/>
      <c r="H102" s="45">
        <v>581.0999999999998</v>
      </c>
      <c r="I102" s="45">
        <v>0</v>
      </c>
      <c r="J102" s="45">
        <v>1365.8889999999999</v>
      </c>
      <c r="K102" s="45">
        <v>119.44</v>
      </c>
      <c r="L102" s="46" t="s">
        <v>42</v>
      </c>
      <c r="M102" s="45">
        <v>238.7</v>
      </c>
      <c r="N102" s="45">
        <v>0</v>
      </c>
      <c r="O102" s="45">
        <v>204.2823333333333</v>
      </c>
      <c r="P102" s="45">
        <v>39.813333333333333</v>
      </c>
      <c r="Q102" s="46" t="s">
        <v>42</v>
      </c>
      <c r="R102" s="45">
        <v>266.78386999999998</v>
      </c>
      <c r="S102" s="45">
        <v>4.7066400000000002</v>
      </c>
      <c r="T102" s="45">
        <v>213.70257000000001</v>
      </c>
      <c r="U102" s="45">
        <v>0</v>
      </c>
      <c r="V102" s="46" t="s">
        <v>42</v>
      </c>
    </row>
    <row r="103" spans="1:22" ht="13.05" customHeight="1" thickBot="1" x14ac:dyDescent="0.35">
      <c r="A103" s="50" t="s">
        <v>44</v>
      </c>
      <c r="B103" s="50" t="s">
        <v>78</v>
      </c>
      <c r="C103" s="50" t="s">
        <v>163</v>
      </c>
      <c r="D103" s="50" t="s">
        <v>27</v>
      </c>
      <c r="E103" s="51">
        <v>16</v>
      </c>
      <c r="F103" s="51">
        <v>160000</v>
      </c>
      <c r="G103" s="54" t="s">
        <v>231</v>
      </c>
      <c r="H103" s="59">
        <v>50.00000000000005</v>
      </c>
      <c r="I103" s="59">
        <v>0</v>
      </c>
      <c r="J103" s="59">
        <v>0</v>
      </c>
      <c r="K103" s="59">
        <v>0</v>
      </c>
      <c r="L103" s="53" t="s">
        <v>42</v>
      </c>
      <c r="M103" s="59">
        <v>16.666666666666679</v>
      </c>
      <c r="N103" s="59">
        <v>0</v>
      </c>
      <c r="O103" s="59">
        <v>0</v>
      </c>
      <c r="P103" s="59">
        <v>0</v>
      </c>
      <c r="Q103" s="53" t="s">
        <v>42</v>
      </c>
      <c r="R103" s="59">
        <v>0</v>
      </c>
      <c r="S103" s="59">
        <v>0</v>
      </c>
      <c r="T103" s="59">
        <v>0</v>
      </c>
      <c r="U103" s="59">
        <v>0</v>
      </c>
      <c r="V103" s="53" t="s">
        <v>42</v>
      </c>
    </row>
    <row r="104" spans="1:22" ht="13.05" customHeight="1" thickBot="1" x14ac:dyDescent="0.35">
      <c r="A104" s="50" t="s">
        <v>44</v>
      </c>
      <c r="B104" s="50" t="s">
        <v>78</v>
      </c>
      <c r="C104" s="50" t="s">
        <v>163</v>
      </c>
      <c r="D104" s="50" t="s">
        <v>27</v>
      </c>
      <c r="E104" s="51">
        <v>16</v>
      </c>
      <c r="F104" s="48" t="s">
        <v>45</v>
      </c>
      <c r="G104" s="47"/>
      <c r="H104" s="45">
        <v>50.00000000000005</v>
      </c>
      <c r="I104" s="45">
        <v>0</v>
      </c>
      <c r="J104" s="45">
        <v>0</v>
      </c>
      <c r="K104" s="45">
        <v>0</v>
      </c>
      <c r="L104" s="46" t="s">
        <v>42</v>
      </c>
      <c r="M104" s="45">
        <v>16.666666666666679</v>
      </c>
      <c r="N104" s="45">
        <v>0</v>
      </c>
      <c r="O104" s="45">
        <v>0</v>
      </c>
      <c r="P104" s="45">
        <v>0</v>
      </c>
      <c r="Q104" s="46" t="s">
        <v>42</v>
      </c>
      <c r="R104" s="45">
        <v>0</v>
      </c>
      <c r="S104" s="45">
        <v>0</v>
      </c>
      <c r="T104" s="45">
        <v>0</v>
      </c>
      <c r="U104" s="45">
        <v>0</v>
      </c>
      <c r="V104" s="46" t="s">
        <v>42</v>
      </c>
    </row>
    <row r="105" spans="1:22" ht="13.05" customHeight="1" x14ac:dyDescent="0.3">
      <c r="A105" s="50" t="s">
        <v>44</v>
      </c>
      <c r="B105" s="50" t="s">
        <v>78</v>
      </c>
      <c r="C105" s="50" t="s">
        <v>163</v>
      </c>
      <c r="D105" s="50" t="s">
        <v>27</v>
      </c>
      <c r="E105" s="51">
        <v>35</v>
      </c>
      <c r="F105" s="51">
        <v>350410</v>
      </c>
      <c r="G105" s="54" t="s">
        <v>230</v>
      </c>
      <c r="H105" s="59">
        <v>2500</v>
      </c>
      <c r="I105" s="59">
        <v>0</v>
      </c>
      <c r="J105" s="59">
        <v>2500</v>
      </c>
      <c r="K105" s="59">
        <v>0</v>
      </c>
      <c r="L105" s="53" t="s">
        <v>42</v>
      </c>
      <c r="M105" s="59">
        <v>0</v>
      </c>
      <c r="N105" s="59">
        <v>0</v>
      </c>
      <c r="O105" s="59">
        <v>0</v>
      </c>
      <c r="P105" s="59">
        <v>0</v>
      </c>
      <c r="Q105" s="53" t="s">
        <v>42</v>
      </c>
      <c r="R105" s="59">
        <v>-15.134</v>
      </c>
      <c r="S105" s="59">
        <v>0</v>
      </c>
      <c r="T105" s="59">
        <v>0</v>
      </c>
      <c r="U105" s="59">
        <v>0</v>
      </c>
      <c r="V105" s="53" t="s">
        <v>42</v>
      </c>
    </row>
    <row r="106" spans="1:22" ht="13.05" customHeight="1" x14ac:dyDescent="0.3">
      <c r="A106" s="50" t="s">
        <v>44</v>
      </c>
      <c r="B106" s="50" t="s">
        <v>78</v>
      </c>
      <c r="C106" s="50" t="s">
        <v>163</v>
      </c>
      <c r="D106" s="50" t="s">
        <v>27</v>
      </c>
      <c r="E106" s="51">
        <v>35</v>
      </c>
      <c r="F106" s="51">
        <v>350510</v>
      </c>
      <c r="G106" s="54" t="s">
        <v>229</v>
      </c>
      <c r="H106" s="59">
        <v>0</v>
      </c>
      <c r="I106" s="59">
        <v>0</v>
      </c>
      <c r="J106" s="59">
        <v>0</v>
      </c>
      <c r="K106" s="59">
        <v>0</v>
      </c>
      <c r="L106" s="53" t="s">
        <v>42</v>
      </c>
      <c r="M106" s="59">
        <v>0</v>
      </c>
      <c r="N106" s="59">
        <v>0</v>
      </c>
      <c r="O106" s="59">
        <v>0</v>
      </c>
      <c r="P106" s="59">
        <v>0</v>
      </c>
      <c r="Q106" s="53" t="s">
        <v>42</v>
      </c>
      <c r="R106" s="59">
        <v>0</v>
      </c>
      <c r="S106" s="59">
        <v>0</v>
      </c>
      <c r="T106" s="59">
        <v>0</v>
      </c>
      <c r="U106" s="59">
        <v>0</v>
      </c>
      <c r="V106" s="53" t="s">
        <v>42</v>
      </c>
    </row>
    <row r="107" spans="1:22" ht="13.05" customHeight="1" thickBot="1" x14ac:dyDescent="0.35">
      <c r="A107" s="50" t="s">
        <v>44</v>
      </c>
      <c r="B107" s="50" t="s">
        <v>78</v>
      </c>
      <c r="C107" s="50" t="s">
        <v>163</v>
      </c>
      <c r="D107" s="50" t="s">
        <v>27</v>
      </c>
      <c r="E107" s="51">
        <v>35</v>
      </c>
      <c r="F107" s="51">
        <v>353010</v>
      </c>
      <c r="G107" s="54" t="s">
        <v>228</v>
      </c>
      <c r="H107" s="59">
        <v>0</v>
      </c>
      <c r="I107" s="59">
        <v>0</v>
      </c>
      <c r="J107" s="59">
        <v>0</v>
      </c>
      <c r="K107" s="59">
        <v>0</v>
      </c>
      <c r="L107" s="53" t="s">
        <v>42</v>
      </c>
      <c r="M107" s="59">
        <v>0</v>
      </c>
      <c r="N107" s="59">
        <v>0</v>
      </c>
      <c r="O107" s="59">
        <v>0</v>
      </c>
      <c r="P107" s="59">
        <v>0</v>
      </c>
      <c r="Q107" s="53" t="s">
        <v>42</v>
      </c>
      <c r="R107" s="59">
        <v>0</v>
      </c>
      <c r="S107" s="59">
        <v>0</v>
      </c>
      <c r="T107" s="59">
        <v>0</v>
      </c>
      <c r="U107" s="59">
        <v>0</v>
      </c>
      <c r="V107" s="53" t="s">
        <v>42</v>
      </c>
    </row>
    <row r="108" spans="1:22" ht="13.05" customHeight="1" thickBot="1" x14ac:dyDescent="0.35">
      <c r="A108" s="50" t="s">
        <v>44</v>
      </c>
      <c r="B108" s="50" t="s">
        <v>78</v>
      </c>
      <c r="C108" s="50" t="s">
        <v>163</v>
      </c>
      <c r="D108" s="50" t="s">
        <v>27</v>
      </c>
      <c r="E108" s="51">
        <v>35</v>
      </c>
      <c r="F108" s="48" t="s">
        <v>45</v>
      </c>
      <c r="G108" s="47"/>
      <c r="H108" s="45">
        <v>2500</v>
      </c>
      <c r="I108" s="45">
        <v>0</v>
      </c>
      <c r="J108" s="45">
        <v>2500</v>
      </c>
      <c r="K108" s="45">
        <v>0</v>
      </c>
      <c r="L108" s="46" t="s">
        <v>42</v>
      </c>
      <c r="M108" s="45">
        <v>0</v>
      </c>
      <c r="N108" s="45">
        <v>0</v>
      </c>
      <c r="O108" s="45">
        <v>0</v>
      </c>
      <c r="P108" s="45">
        <v>0</v>
      </c>
      <c r="Q108" s="46" t="s">
        <v>42</v>
      </c>
      <c r="R108" s="45">
        <v>-15.134</v>
      </c>
      <c r="S108" s="45">
        <v>0</v>
      </c>
      <c r="T108" s="45">
        <v>0</v>
      </c>
      <c r="U108" s="45">
        <v>0</v>
      </c>
      <c r="V108" s="46" t="s">
        <v>42</v>
      </c>
    </row>
    <row r="109" spans="1:22" ht="13.05" customHeight="1" thickBot="1" x14ac:dyDescent="0.35">
      <c r="A109" s="50" t="s">
        <v>44</v>
      </c>
      <c r="B109" s="50" t="s">
        <v>78</v>
      </c>
      <c r="C109" s="50" t="s">
        <v>163</v>
      </c>
      <c r="D109" s="50" t="s">
        <v>27</v>
      </c>
      <c r="E109" s="51">
        <v>1400</v>
      </c>
      <c r="F109" s="51">
        <v>140000</v>
      </c>
      <c r="G109" s="54" t="s">
        <v>227</v>
      </c>
      <c r="H109" s="59">
        <v>77</v>
      </c>
      <c r="I109" s="59">
        <v>0</v>
      </c>
      <c r="J109" s="59">
        <v>910.56316666666658</v>
      </c>
      <c r="K109" s="59">
        <v>0</v>
      </c>
      <c r="L109" s="53" t="s">
        <v>42</v>
      </c>
      <c r="M109" s="59">
        <v>13.33333333333332</v>
      </c>
      <c r="N109" s="59">
        <v>0</v>
      </c>
      <c r="O109" s="59">
        <v>94.019783333333336</v>
      </c>
      <c r="P109" s="59">
        <v>0</v>
      </c>
      <c r="Q109" s="53" t="s">
        <v>42</v>
      </c>
      <c r="R109" s="59">
        <v>0</v>
      </c>
      <c r="S109" s="59">
        <v>0</v>
      </c>
      <c r="T109" s="59">
        <v>0</v>
      </c>
      <c r="U109" s="59">
        <v>0</v>
      </c>
      <c r="V109" s="53" t="s">
        <v>42</v>
      </c>
    </row>
    <row r="110" spans="1:22" ht="13.05" customHeight="1" thickBot="1" x14ac:dyDescent="0.35">
      <c r="A110" s="50" t="s">
        <v>44</v>
      </c>
      <c r="B110" s="50" t="s">
        <v>78</v>
      </c>
      <c r="C110" s="50" t="s">
        <v>163</v>
      </c>
      <c r="D110" s="50" t="s">
        <v>27</v>
      </c>
      <c r="E110" s="51">
        <v>1400</v>
      </c>
      <c r="F110" s="48" t="s">
        <v>45</v>
      </c>
      <c r="G110" s="47"/>
      <c r="H110" s="45">
        <v>77</v>
      </c>
      <c r="I110" s="45">
        <v>0</v>
      </c>
      <c r="J110" s="45">
        <v>910.56316666666658</v>
      </c>
      <c r="K110" s="45">
        <v>0</v>
      </c>
      <c r="L110" s="46" t="s">
        <v>42</v>
      </c>
      <c r="M110" s="45">
        <v>13.33333333333332</v>
      </c>
      <c r="N110" s="45">
        <v>0</v>
      </c>
      <c r="O110" s="45">
        <v>94.019783333333336</v>
      </c>
      <c r="P110" s="45">
        <v>0</v>
      </c>
      <c r="Q110" s="46" t="s">
        <v>42</v>
      </c>
      <c r="R110" s="45">
        <v>0</v>
      </c>
      <c r="S110" s="45">
        <v>0</v>
      </c>
      <c r="T110" s="45">
        <v>0</v>
      </c>
      <c r="U110" s="45">
        <v>0</v>
      </c>
      <c r="V110" s="46" t="s">
        <v>42</v>
      </c>
    </row>
    <row r="111" spans="1:22" ht="13.05" customHeight="1" x14ac:dyDescent="0.3">
      <c r="A111" s="50" t="s">
        <v>44</v>
      </c>
      <c r="B111" s="50" t="s">
        <v>78</v>
      </c>
      <c r="C111" s="50" t="s">
        <v>163</v>
      </c>
      <c r="D111" s="50" t="s">
        <v>27</v>
      </c>
      <c r="E111" s="51">
        <v>1410</v>
      </c>
      <c r="F111" s="51">
        <v>141000</v>
      </c>
      <c r="G111" s="54" t="s">
        <v>226</v>
      </c>
      <c r="H111" s="59">
        <v>1058.2350004</v>
      </c>
      <c r="I111" s="59">
        <v>0</v>
      </c>
      <c r="J111" s="59">
        <v>2175.737630000001</v>
      </c>
      <c r="K111" s="59">
        <v>0</v>
      </c>
      <c r="L111" s="53" t="s">
        <v>42</v>
      </c>
      <c r="M111" s="59">
        <v>381.52766679999979</v>
      </c>
      <c r="N111" s="59">
        <v>0</v>
      </c>
      <c r="O111" s="59">
        <v>220.21709142999981</v>
      </c>
      <c r="P111" s="59">
        <v>0</v>
      </c>
      <c r="Q111" s="53" t="s">
        <v>42</v>
      </c>
      <c r="R111" s="59">
        <v>0</v>
      </c>
      <c r="S111" s="59">
        <v>0</v>
      </c>
      <c r="T111" s="59">
        <v>0</v>
      </c>
      <c r="U111" s="59">
        <v>0</v>
      </c>
      <c r="V111" s="53" t="s">
        <v>42</v>
      </c>
    </row>
    <row r="112" spans="1:22" ht="13.05" customHeight="1" x14ac:dyDescent="0.3">
      <c r="A112" s="50" t="s">
        <v>44</v>
      </c>
      <c r="B112" s="50" t="s">
        <v>78</v>
      </c>
      <c r="C112" s="50" t="s">
        <v>163</v>
      </c>
      <c r="D112" s="50" t="s">
        <v>27</v>
      </c>
      <c r="E112" s="51">
        <v>1410</v>
      </c>
      <c r="F112" s="51">
        <v>141011</v>
      </c>
      <c r="G112" s="54" t="s">
        <v>225</v>
      </c>
      <c r="H112" s="59">
        <v>0</v>
      </c>
      <c r="I112" s="59">
        <v>0</v>
      </c>
      <c r="J112" s="59">
        <v>0</v>
      </c>
      <c r="K112" s="59">
        <v>0</v>
      </c>
      <c r="L112" s="53" t="s">
        <v>42</v>
      </c>
      <c r="M112" s="59">
        <v>0</v>
      </c>
      <c r="N112" s="59">
        <v>0</v>
      </c>
      <c r="O112" s="59">
        <v>0</v>
      </c>
      <c r="P112" s="59">
        <v>0</v>
      </c>
      <c r="Q112" s="53" t="s">
        <v>42</v>
      </c>
      <c r="R112" s="59">
        <v>37.251789999999993</v>
      </c>
      <c r="S112" s="59">
        <v>0</v>
      </c>
      <c r="T112" s="59">
        <v>58.174090000000007</v>
      </c>
      <c r="U112" s="59">
        <v>0</v>
      </c>
      <c r="V112" s="53" t="s">
        <v>42</v>
      </c>
    </row>
    <row r="113" spans="1:22" ht="13.05" customHeight="1" thickBot="1" x14ac:dyDescent="0.35">
      <c r="A113" s="50" t="s">
        <v>44</v>
      </c>
      <c r="B113" s="50" t="s">
        <v>78</v>
      </c>
      <c r="C113" s="50" t="s">
        <v>163</v>
      </c>
      <c r="D113" s="50" t="s">
        <v>27</v>
      </c>
      <c r="E113" s="51">
        <v>1410</v>
      </c>
      <c r="F113" s="51">
        <v>141015</v>
      </c>
      <c r="G113" s="54" t="s">
        <v>224</v>
      </c>
      <c r="H113" s="59">
        <v>0</v>
      </c>
      <c r="I113" s="59">
        <v>0</v>
      </c>
      <c r="J113" s="59">
        <v>0</v>
      </c>
      <c r="K113" s="59">
        <v>0</v>
      </c>
      <c r="L113" s="53" t="s">
        <v>42</v>
      </c>
      <c r="M113" s="59">
        <v>0</v>
      </c>
      <c r="N113" s="59">
        <v>0</v>
      </c>
      <c r="O113" s="59">
        <v>0</v>
      </c>
      <c r="P113" s="59">
        <v>0</v>
      </c>
      <c r="Q113" s="53" t="s">
        <v>42</v>
      </c>
      <c r="R113" s="59">
        <v>21.379279999999991</v>
      </c>
      <c r="S113" s="59">
        <v>0</v>
      </c>
      <c r="T113" s="59">
        <v>20.855229999999999</v>
      </c>
      <c r="U113" s="59">
        <v>0</v>
      </c>
      <c r="V113" s="53" t="s">
        <v>42</v>
      </c>
    </row>
    <row r="114" spans="1:22" ht="13.05" customHeight="1" thickBot="1" x14ac:dyDescent="0.35">
      <c r="A114" s="50" t="s">
        <v>44</v>
      </c>
      <c r="B114" s="50" t="s">
        <v>78</v>
      </c>
      <c r="C114" s="50" t="s">
        <v>163</v>
      </c>
      <c r="D114" s="50" t="s">
        <v>27</v>
      </c>
      <c r="E114" s="51">
        <v>1410</v>
      </c>
      <c r="F114" s="48" t="s">
        <v>45</v>
      </c>
      <c r="G114" s="47"/>
      <c r="H114" s="45">
        <v>1058.2350004</v>
      </c>
      <c r="I114" s="45">
        <v>0</v>
      </c>
      <c r="J114" s="45">
        <v>2175.737630000001</v>
      </c>
      <c r="K114" s="45">
        <v>0</v>
      </c>
      <c r="L114" s="46" t="s">
        <v>42</v>
      </c>
      <c r="M114" s="45">
        <v>381.52766679999979</v>
      </c>
      <c r="N114" s="45">
        <v>0</v>
      </c>
      <c r="O114" s="45">
        <v>220.21709142999981</v>
      </c>
      <c r="P114" s="45">
        <v>0</v>
      </c>
      <c r="Q114" s="46" t="s">
        <v>42</v>
      </c>
      <c r="R114" s="45">
        <v>58.631069999999987</v>
      </c>
      <c r="S114" s="45">
        <v>0</v>
      </c>
      <c r="T114" s="45">
        <v>79.029319999999998</v>
      </c>
      <c r="U114" s="45">
        <v>0</v>
      </c>
      <c r="V114" s="46" t="s">
        <v>42</v>
      </c>
    </row>
    <row r="115" spans="1:22" ht="13.05" customHeight="1" x14ac:dyDescent="0.3">
      <c r="A115" s="50" t="s">
        <v>44</v>
      </c>
      <c r="B115" s="50" t="s">
        <v>78</v>
      </c>
      <c r="C115" s="50" t="s">
        <v>163</v>
      </c>
      <c r="D115" s="50" t="s">
        <v>27</v>
      </c>
      <c r="E115" s="51">
        <v>1420</v>
      </c>
      <c r="F115" s="51">
        <v>142000</v>
      </c>
      <c r="G115" s="54" t="s">
        <v>223</v>
      </c>
      <c r="H115" s="59">
        <v>208.70000039999999</v>
      </c>
      <c r="I115" s="59">
        <v>0</v>
      </c>
      <c r="J115" s="59">
        <v>72.999999999999957</v>
      </c>
      <c r="K115" s="59">
        <v>0</v>
      </c>
      <c r="L115" s="53" t="s">
        <v>42</v>
      </c>
      <c r="M115" s="59">
        <v>69.566666800000007</v>
      </c>
      <c r="N115" s="59">
        <v>0</v>
      </c>
      <c r="O115" s="59">
        <v>34.56</v>
      </c>
      <c r="P115" s="59">
        <v>0</v>
      </c>
      <c r="Q115" s="53" t="s">
        <v>42</v>
      </c>
      <c r="R115" s="59">
        <v>0</v>
      </c>
      <c r="S115" s="59">
        <v>0</v>
      </c>
      <c r="T115" s="59">
        <v>0</v>
      </c>
      <c r="U115" s="59">
        <v>0</v>
      </c>
      <c r="V115" s="53" t="s">
        <v>42</v>
      </c>
    </row>
    <row r="116" spans="1:22" ht="13.05" customHeight="1" x14ac:dyDescent="0.3">
      <c r="A116" s="50" t="s">
        <v>44</v>
      </c>
      <c r="B116" s="50" t="s">
        <v>78</v>
      </c>
      <c r="C116" s="50" t="s">
        <v>163</v>
      </c>
      <c r="D116" s="50" t="s">
        <v>27</v>
      </c>
      <c r="E116" s="51">
        <v>1420</v>
      </c>
      <c r="F116" s="51">
        <v>142001</v>
      </c>
      <c r="G116" s="54" t="s">
        <v>217</v>
      </c>
      <c r="H116" s="59">
        <v>0</v>
      </c>
      <c r="I116" s="59">
        <v>0</v>
      </c>
      <c r="J116" s="59">
        <v>0</v>
      </c>
      <c r="K116" s="59">
        <v>0</v>
      </c>
      <c r="L116" s="53" t="s">
        <v>42</v>
      </c>
      <c r="M116" s="59">
        <v>0</v>
      </c>
      <c r="N116" s="59">
        <v>0</v>
      </c>
      <c r="O116" s="59">
        <v>0</v>
      </c>
      <c r="P116" s="59">
        <v>0</v>
      </c>
      <c r="Q116" s="53" t="s">
        <v>42</v>
      </c>
      <c r="R116" s="59">
        <v>6.6063499999999999</v>
      </c>
      <c r="S116" s="59">
        <v>0</v>
      </c>
      <c r="T116" s="59">
        <v>5.1452</v>
      </c>
      <c r="U116" s="59">
        <v>0</v>
      </c>
      <c r="V116" s="53" t="s">
        <v>42</v>
      </c>
    </row>
    <row r="117" spans="1:22" ht="13.05" customHeight="1" x14ac:dyDescent="0.3">
      <c r="A117" s="50" t="s">
        <v>44</v>
      </c>
      <c r="B117" s="50" t="s">
        <v>78</v>
      </c>
      <c r="C117" s="50" t="s">
        <v>163</v>
      </c>
      <c r="D117" s="50" t="s">
        <v>27</v>
      </c>
      <c r="E117" s="51">
        <v>1420</v>
      </c>
      <c r="F117" s="51">
        <v>142004</v>
      </c>
      <c r="G117" s="54" t="s">
        <v>222</v>
      </c>
      <c r="H117" s="59">
        <v>0</v>
      </c>
      <c r="I117" s="59">
        <v>0</v>
      </c>
      <c r="J117" s="59">
        <v>0</v>
      </c>
      <c r="K117" s="59">
        <v>0</v>
      </c>
      <c r="L117" s="53" t="s">
        <v>42</v>
      </c>
      <c r="M117" s="59">
        <v>0</v>
      </c>
      <c r="N117" s="59">
        <v>0</v>
      </c>
      <c r="O117" s="59">
        <v>0</v>
      </c>
      <c r="P117" s="59">
        <v>0</v>
      </c>
      <c r="Q117" s="53" t="s">
        <v>42</v>
      </c>
      <c r="R117" s="59">
        <v>1.5160100000000001</v>
      </c>
      <c r="S117" s="59">
        <v>0</v>
      </c>
      <c r="T117" s="59">
        <v>0</v>
      </c>
      <c r="U117" s="59">
        <v>0</v>
      </c>
      <c r="V117" s="53" t="s">
        <v>42</v>
      </c>
    </row>
    <row r="118" spans="1:22" ht="13.05" customHeight="1" thickBot="1" x14ac:dyDescent="0.35">
      <c r="A118" s="50" t="s">
        <v>44</v>
      </c>
      <c r="B118" s="50" t="s">
        <v>78</v>
      </c>
      <c r="C118" s="50" t="s">
        <v>163</v>
      </c>
      <c r="D118" s="50" t="s">
        <v>27</v>
      </c>
      <c r="E118" s="51">
        <v>1420</v>
      </c>
      <c r="F118" s="51">
        <v>142005</v>
      </c>
      <c r="G118" s="54" t="s">
        <v>221</v>
      </c>
      <c r="H118" s="59">
        <v>0</v>
      </c>
      <c r="I118" s="59">
        <v>0</v>
      </c>
      <c r="J118" s="59">
        <v>0</v>
      </c>
      <c r="K118" s="59">
        <v>0</v>
      </c>
      <c r="L118" s="53" t="s">
        <v>42</v>
      </c>
      <c r="M118" s="59">
        <v>0</v>
      </c>
      <c r="N118" s="59">
        <v>0</v>
      </c>
      <c r="O118" s="59">
        <v>0</v>
      </c>
      <c r="P118" s="59">
        <v>0</v>
      </c>
      <c r="Q118" s="53" t="s">
        <v>42</v>
      </c>
      <c r="R118" s="59">
        <v>6.7199600000000004</v>
      </c>
      <c r="S118" s="59">
        <v>0</v>
      </c>
      <c r="T118" s="59">
        <v>0</v>
      </c>
      <c r="U118" s="59">
        <v>0</v>
      </c>
      <c r="V118" s="53" t="s">
        <v>42</v>
      </c>
    </row>
    <row r="119" spans="1:22" ht="13.05" customHeight="1" thickBot="1" x14ac:dyDescent="0.35">
      <c r="A119" s="50" t="s">
        <v>44</v>
      </c>
      <c r="B119" s="50" t="s">
        <v>78</v>
      </c>
      <c r="C119" s="50" t="s">
        <v>163</v>
      </c>
      <c r="D119" s="50" t="s">
        <v>27</v>
      </c>
      <c r="E119" s="51">
        <v>1420</v>
      </c>
      <c r="F119" s="48" t="s">
        <v>45</v>
      </c>
      <c r="G119" s="47"/>
      <c r="H119" s="45">
        <v>208.70000039999999</v>
      </c>
      <c r="I119" s="45">
        <v>0</v>
      </c>
      <c r="J119" s="45">
        <v>72.999999999999957</v>
      </c>
      <c r="K119" s="45">
        <v>0</v>
      </c>
      <c r="L119" s="46" t="s">
        <v>42</v>
      </c>
      <c r="M119" s="45">
        <v>69.566666800000007</v>
      </c>
      <c r="N119" s="45">
        <v>0</v>
      </c>
      <c r="O119" s="45">
        <v>34.56</v>
      </c>
      <c r="P119" s="45">
        <v>0</v>
      </c>
      <c r="Q119" s="46" t="s">
        <v>42</v>
      </c>
      <c r="R119" s="45">
        <v>14.842320000000001</v>
      </c>
      <c r="S119" s="45">
        <v>0</v>
      </c>
      <c r="T119" s="45">
        <v>5.1452</v>
      </c>
      <c r="U119" s="45">
        <v>0</v>
      </c>
      <c r="V119" s="46" t="s">
        <v>42</v>
      </c>
    </row>
    <row r="120" spans="1:22" ht="13.05" customHeight="1" x14ac:dyDescent="0.3">
      <c r="A120" s="50" t="s">
        <v>44</v>
      </c>
      <c r="B120" s="50" t="s">
        <v>78</v>
      </c>
      <c r="C120" s="50" t="s">
        <v>163</v>
      </c>
      <c r="D120" s="50" t="s">
        <v>27</v>
      </c>
      <c r="E120" s="51">
        <v>1421</v>
      </c>
      <c r="F120" s="51">
        <v>142101</v>
      </c>
      <c r="G120" s="54" t="s">
        <v>220</v>
      </c>
      <c r="H120" s="59">
        <v>0</v>
      </c>
      <c r="I120" s="59">
        <v>0</v>
      </c>
      <c r="J120" s="59">
        <v>0</v>
      </c>
      <c r="K120" s="59">
        <v>0</v>
      </c>
      <c r="L120" s="53" t="s">
        <v>42</v>
      </c>
      <c r="M120" s="59">
        <v>0</v>
      </c>
      <c r="N120" s="59">
        <v>0</v>
      </c>
      <c r="O120" s="59">
        <v>0</v>
      </c>
      <c r="P120" s="59">
        <v>0</v>
      </c>
      <c r="Q120" s="53" t="s">
        <v>42</v>
      </c>
      <c r="R120" s="59">
        <v>13.985670000000001</v>
      </c>
      <c r="S120" s="59">
        <v>0</v>
      </c>
      <c r="T120" s="59">
        <v>22.769120000000001</v>
      </c>
      <c r="U120" s="59">
        <v>0</v>
      </c>
      <c r="V120" s="53" t="s">
        <v>42</v>
      </c>
    </row>
    <row r="121" spans="1:22" ht="13.05" customHeight="1" thickBot="1" x14ac:dyDescent="0.35">
      <c r="A121" s="50" t="s">
        <v>44</v>
      </c>
      <c r="B121" s="50" t="s">
        <v>78</v>
      </c>
      <c r="C121" s="50" t="s">
        <v>163</v>
      </c>
      <c r="D121" s="50" t="s">
        <v>27</v>
      </c>
      <c r="E121" s="51">
        <v>1421</v>
      </c>
      <c r="F121" s="51">
        <v>142104</v>
      </c>
      <c r="G121" s="54" t="s">
        <v>219</v>
      </c>
      <c r="H121" s="59">
        <v>0</v>
      </c>
      <c r="I121" s="59">
        <v>0</v>
      </c>
      <c r="J121" s="59">
        <v>0</v>
      </c>
      <c r="K121" s="59">
        <v>0</v>
      </c>
      <c r="L121" s="53" t="s">
        <v>42</v>
      </c>
      <c r="M121" s="59">
        <v>0</v>
      </c>
      <c r="N121" s="59">
        <v>0</v>
      </c>
      <c r="O121" s="59">
        <v>0</v>
      </c>
      <c r="P121" s="59">
        <v>0</v>
      </c>
      <c r="Q121" s="53" t="s">
        <v>42</v>
      </c>
      <c r="R121" s="59">
        <v>5.25</v>
      </c>
      <c r="S121" s="59">
        <v>0</v>
      </c>
      <c r="T121" s="59">
        <v>0.85436000000000001</v>
      </c>
      <c r="U121" s="59">
        <v>0</v>
      </c>
      <c r="V121" s="53" t="s">
        <v>42</v>
      </c>
    </row>
    <row r="122" spans="1:22" ht="13.05" customHeight="1" thickBot="1" x14ac:dyDescent="0.35">
      <c r="A122" s="50" t="s">
        <v>44</v>
      </c>
      <c r="B122" s="50" t="s">
        <v>78</v>
      </c>
      <c r="C122" s="50" t="s">
        <v>163</v>
      </c>
      <c r="D122" s="50" t="s">
        <v>27</v>
      </c>
      <c r="E122" s="51">
        <v>1421</v>
      </c>
      <c r="F122" s="48" t="s">
        <v>45</v>
      </c>
      <c r="G122" s="47"/>
      <c r="H122" s="45">
        <v>0</v>
      </c>
      <c r="I122" s="45">
        <v>0</v>
      </c>
      <c r="J122" s="45">
        <v>0</v>
      </c>
      <c r="K122" s="45">
        <v>0</v>
      </c>
      <c r="L122" s="46" t="s">
        <v>42</v>
      </c>
      <c r="M122" s="45">
        <v>0</v>
      </c>
      <c r="N122" s="45">
        <v>0</v>
      </c>
      <c r="O122" s="45">
        <v>0</v>
      </c>
      <c r="P122" s="45">
        <v>0</v>
      </c>
      <c r="Q122" s="46" t="s">
        <v>42</v>
      </c>
      <c r="R122" s="45">
        <v>19.235669999999999</v>
      </c>
      <c r="S122" s="45">
        <v>0</v>
      </c>
      <c r="T122" s="45">
        <v>23.623480000000001</v>
      </c>
      <c r="U122" s="45">
        <v>0</v>
      </c>
      <c r="V122" s="46" t="s">
        <v>42</v>
      </c>
    </row>
    <row r="123" spans="1:22" ht="13.05" customHeight="1" x14ac:dyDescent="0.3">
      <c r="A123" s="50" t="s">
        <v>44</v>
      </c>
      <c r="B123" s="50" t="s">
        <v>78</v>
      </c>
      <c r="C123" s="50" t="s">
        <v>163</v>
      </c>
      <c r="D123" s="50" t="s">
        <v>27</v>
      </c>
      <c r="E123" s="51">
        <v>1430</v>
      </c>
      <c r="F123" s="51">
        <v>143000</v>
      </c>
      <c r="G123" s="54" t="s">
        <v>218</v>
      </c>
      <c r="H123" s="59">
        <v>596.99999999999989</v>
      </c>
      <c r="I123" s="59">
        <v>0</v>
      </c>
      <c r="J123" s="59">
        <v>0</v>
      </c>
      <c r="K123" s="59">
        <v>0</v>
      </c>
      <c r="L123" s="53" t="s">
        <v>42</v>
      </c>
      <c r="M123" s="59">
        <v>193.99999999999989</v>
      </c>
      <c r="N123" s="59">
        <v>0</v>
      </c>
      <c r="O123" s="59">
        <v>0</v>
      </c>
      <c r="P123" s="59">
        <v>0</v>
      </c>
      <c r="Q123" s="53" t="s">
        <v>42</v>
      </c>
      <c r="R123" s="59">
        <v>0</v>
      </c>
      <c r="S123" s="59">
        <v>0</v>
      </c>
      <c r="T123" s="59">
        <v>0</v>
      </c>
      <c r="U123" s="59">
        <v>0</v>
      </c>
      <c r="V123" s="53" t="s">
        <v>42</v>
      </c>
    </row>
    <row r="124" spans="1:22" ht="13.05" customHeight="1" x14ac:dyDescent="0.3">
      <c r="A124" s="50" t="s">
        <v>44</v>
      </c>
      <c r="B124" s="50" t="s">
        <v>78</v>
      </c>
      <c r="C124" s="50" t="s">
        <v>163</v>
      </c>
      <c r="D124" s="50" t="s">
        <v>27</v>
      </c>
      <c r="E124" s="51">
        <v>1430</v>
      </c>
      <c r="F124" s="51">
        <v>143001</v>
      </c>
      <c r="G124" s="54" t="s">
        <v>217</v>
      </c>
      <c r="H124" s="59">
        <v>0</v>
      </c>
      <c r="I124" s="59">
        <v>0</v>
      </c>
      <c r="J124" s="59">
        <v>0</v>
      </c>
      <c r="K124" s="59">
        <v>0</v>
      </c>
      <c r="L124" s="53" t="s">
        <v>42</v>
      </c>
      <c r="M124" s="59">
        <v>0</v>
      </c>
      <c r="N124" s="59">
        <v>0</v>
      </c>
      <c r="O124" s="59">
        <v>0</v>
      </c>
      <c r="P124" s="59">
        <v>0</v>
      </c>
      <c r="Q124" s="53" t="s">
        <v>42</v>
      </c>
      <c r="R124" s="59">
        <v>13.906969999999999</v>
      </c>
      <c r="S124" s="59">
        <v>0</v>
      </c>
      <c r="T124" s="59">
        <v>0</v>
      </c>
      <c r="U124" s="59">
        <v>0</v>
      </c>
      <c r="V124" s="53" t="s">
        <v>42</v>
      </c>
    </row>
    <row r="125" spans="1:22" ht="13.05" customHeight="1" x14ac:dyDescent="0.3">
      <c r="A125" s="50" t="s">
        <v>44</v>
      </c>
      <c r="B125" s="50" t="s">
        <v>78</v>
      </c>
      <c r="C125" s="50" t="s">
        <v>163</v>
      </c>
      <c r="D125" s="50" t="s">
        <v>27</v>
      </c>
      <c r="E125" s="51">
        <v>1430</v>
      </c>
      <c r="F125" s="51">
        <v>143003</v>
      </c>
      <c r="G125" s="54" t="s">
        <v>216</v>
      </c>
      <c r="H125" s="59">
        <v>0</v>
      </c>
      <c r="I125" s="59">
        <v>0</v>
      </c>
      <c r="J125" s="59">
        <v>0</v>
      </c>
      <c r="K125" s="59">
        <v>0</v>
      </c>
      <c r="L125" s="53" t="s">
        <v>42</v>
      </c>
      <c r="M125" s="59">
        <v>0</v>
      </c>
      <c r="N125" s="59">
        <v>0</v>
      </c>
      <c r="O125" s="59">
        <v>0</v>
      </c>
      <c r="P125" s="59">
        <v>0</v>
      </c>
      <c r="Q125" s="53" t="s">
        <v>42</v>
      </c>
      <c r="R125" s="59">
        <v>34.863320000000002</v>
      </c>
      <c r="S125" s="59">
        <v>0</v>
      </c>
      <c r="T125" s="59">
        <v>0</v>
      </c>
      <c r="U125" s="59">
        <v>0</v>
      </c>
      <c r="V125" s="53" t="s">
        <v>42</v>
      </c>
    </row>
    <row r="126" spans="1:22" ht="13.05" customHeight="1" x14ac:dyDescent="0.3">
      <c r="A126" s="50" t="s">
        <v>44</v>
      </c>
      <c r="B126" s="50" t="s">
        <v>78</v>
      </c>
      <c r="C126" s="50" t="s">
        <v>163</v>
      </c>
      <c r="D126" s="50" t="s">
        <v>27</v>
      </c>
      <c r="E126" s="51">
        <v>1430</v>
      </c>
      <c r="F126" s="51">
        <v>143004</v>
      </c>
      <c r="G126" s="54" t="s">
        <v>215</v>
      </c>
      <c r="H126" s="59">
        <v>0</v>
      </c>
      <c r="I126" s="59">
        <v>0</v>
      </c>
      <c r="J126" s="59">
        <v>0</v>
      </c>
      <c r="K126" s="59">
        <v>0</v>
      </c>
      <c r="L126" s="53" t="s">
        <v>42</v>
      </c>
      <c r="M126" s="59">
        <v>0</v>
      </c>
      <c r="N126" s="59">
        <v>0</v>
      </c>
      <c r="O126" s="59">
        <v>0</v>
      </c>
      <c r="P126" s="59">
        <v>0</v>
      </c>
      <c r="Q126" s="53" t="s">
        <v>42</v>
      </c>
      <c r="R126" s="59">
        <v>10.057499999999999</v>
      </c>
      <c r="S126" s="59">
        <v>0</v>
      </c>
      <c r="T126" s="59">
        <v>0</v>
      </c>
      <c r="U126" s="59">
        <v>0</v>
      </c>
      <c r="V126" s="53" t="s">
        <v>42</v>
      </c>
    </row>
    <row r="127" spans="1:22" ht="13.05" customHeight="1" thickBot="1" x14ac:dyDescent="0.35">
      <c r="A127" s="50" t="s">
        <v>44</v>
      </c>
      <c r="B127" s="50" t="s">
        <v>78</v>
      </c>
      <c r="C127" s="50" t="s">
        <v>163</v>
      </c>
      <c r="D127" s="50" t="s">
        <v>27</v>
      </c>
      <c r="E127" s="51">
        <v>1430</v>
      </c>
      <c r="F127" s="51">
        <v>143006</v>
      </c>
      <c r="G127" s="54" t="s">
        <v>214</v>
      </c>
      <c r="H127" s="59">
        <v>0</v>
      </c>
      <c r="I127" s="59">
        <v>0</v>
      </c>
      <c r="J127" s="59">
        <v>0</v>
      </c>
      <c r="K127" s="59">
        <v>0</v>
      </c>
      <c r="L127" s="53" t="s">
        <v>42</v>
      </c>
      <c r="M127" s="59">
        <v>0</v>
      </c>
      <c r="N127" s="59">
        <v>0</v>
      </c>
      <c r="O127" s="59">
        <v>0</v>
      </c>
      <c r="P127" s="59">
        <v>0</v>
      </c>
      <c r="Q127" s="53" t="s">
        <v>42</v>
      </c>
      <c r="R127" s="59">
        <v>2.20512</v>
      </c>
      <c r="S127" s="59">
        <v>0</v>
      </c>
      <c r="T127" s="59">
        <v>0</v>
      </c>
      <c r="U127" s="59">
        <v>0</v>
      </c>
      <c r="V127" s="53" t="s">
        <v>42</v>
      </c>
    </row>
    <row r="128" spans="1:22" ht="13.05" customHeight="1" thickBot="1" x14ac:dyDescent="0.35">
      <c r="A128" s="50" t="s">
        <v>44</v>
      </c>
      <c r="B128" s="50" t="s">
        <v>78</v>
      </c>
      <c r="C128" s="50" t="s">
        <v>163</v>
      </c>
      <c r="D128" s="50" t="s">
        <v>27</v>
      </c>
      <c r="E128" s="51">
        <v>1430</v>
      </c>
      <c r="F128" s="48" t="s">
        <v>45</v>
      </c>
      <c r="G128" s="47"/>
      <c r="H128" s="45">
        <v>596.99999999999989</v>
      </c>
      <c r="I128" s="45">
        <v>0</v>
      </c>
      <c r="J128" s="45">
        <v>0</v>
      </c>
      <c r="K128" s="45">
        <v>0</v>
      </c>
      <c r="L128" s="46" t="s">
        <v>42</v>
      </c>
      <c r="M128" s="45">
        <v>193.99999999999989</v>
      </c>
      <c r="N128" s="45">
        <v>0</v>
      </c>
      <c r="O128" s="45">
        <v>0</v>
      </c>
      <c r="P128" s="45">
        <v>0</v>
      </c>
      <c r="Q128" s="46" t="s">
        <v>42</v>
      </c>
      <c r="R128" s="45">
        <v>61.032910000000008</v>
      </c>
      <c r="S128" s="45">
        <v>0</v>
      </c>
      <c r="T128" s="45">
        <v>0</v>
      </c>
      <c r="U128" s="45">
        <v>0</v>
      </c>
      <c r="V128" s="46" t="s">
        <v>42</v>
      </c>
    </row>
    <row r="129" spans="1:22" ht="13.05" customHeight="1" thickBot="1" x14ac:dyDescent="0.35">
      <c r="A129" s="50" t="s">
        <v>44</v>
      </c>
      <c r="B129" s="50" t="s">
        <v>78</v>
      </c>
      <c r="C129" s="50" t="s">
        <v>163</v>
      </c>
      <c r="D129" s="50" t="s">
        <v>27</v>
      </c>
      <c r="E129" s="51">
        <v>1431</v>
      </c>
      <c r="F129" s="51">
        <v>143102</v>
      </c>
      <c r="G129" s="54" t="s">
        <v>213</v>
      </c>
      <c r="H129" s="59">
        <v>0</v>
      </c>
      <c r="I129" s="59">
        <v>0</v>
      </c>
      <c r="J129" s="59">
        <v>0</v>
      </c>
      <c r="K129" s="59">
        <v>0</v>
      </c>
      <c r="L129" s="53" t="s">
        <v>42</v>
      </c>
      <c r="M129" s="59">
        <v>0</v>
      </c>
      <c r="N129" s="59">
        <v>0</v>
      </c>
      <c r="O129" s="59">
        <v>0</v>
      </c>
      <c r="P129" s="59">
        <v>0</v>
      </c>
      <c r="Q129" s="53" t="s">
        <v>42</v>
      </c>
      <c r="R129" s="59">
        <v>5.8850499999999997</v>
      </c>
      <c r="S129" s="59">
        <v>0</v>
      </c>
      <c r="T129" s="59">
        <v>0</v>
      </c>
      <c r="U129" s="59">
        <v>0</v>
      </c>
      <c r="V129" s="53" t="s">
        <v>42</v>
      </c>
    </row>
    <row r="130" spans="1:22" ht="13.05" customHeight="1" thickBot="1" x14ac:dyDescent="0.35">
      <c r="A130" s="50" t="s">
        <v>44</v>
      </c>
      <c r="B130" s="50" t="s">
        <v>78</v>
      </c>
      <c r="C130" s="50" t="s">
        <v>163</v>
      </c>
      <c r="D130" s="50" t="s">
        <v>27</v>
      </c>
      <c r="E130" s="51">
        <v>1431</v>
      </c>
      <c r="F130" s="48" t="s">
        <v>45</v>
      </c>
      <c r="G130" s="47"/>
      <c r="H130" s="45">
        <v>0</v>
      </c>
      <c r="I130" s="45">
        <v>0</v>
      </c>
      <c r="J130" s="45">
        <v>0</v>
      </c>
      <c r="K130" s="45">
        <v>0</v>
      </c>
      <c r="L130" s="46" t="s">
        <v>42</v>
      </c>
      <c r="M130" s="45">
        <v>0</v>
      </c>
      <c r="N130" s="45">
        <v>0</v>
      </c>
      <c r="O130" s="45">
        <v>0</v>
      </c>
      <c r="P130" s="45">
        <v>0</v>
      </c>
      <c r="Q130" s="46" t="s">
        <v>42</v>
      </c>
      <c r="R130" s="45">
        <v>5.8850499999999997</v>
      </c>
      <c r="S130" s="45">
        <v>0</v>
      </c>
      <c r="T130" s="45">
        <v>0</v>
      </c>
      <c r="U130" s="45">
        <v>0</v>
      </c>
      <c r="V130" s="46" t="s">
        <v>42</v>
      </c>
    </row>
    <row r="131" spans="1:22" ht="13.05" customHeight="1" x14ac:dyDescent="0.3">
      <c r="A131" s="50" t="s">
        <v>44</v>
      </c>
      <c r="B131" s="50" t="s">
        <v>78</v>
      </c>
      <c r="C131" s="50" t="s">
        <v>163</v>
      </c>
      <c r="D131" s="50" t="s">
        <v>27</v>
      </c>
      <c r="E131" s="51">
        <v>1435</v>
      </c>
      <c r="F131" s="51">
        <v>143501</v>
      </c>
      <c r="G131" s="54" t="s">
        <v>212</v>
      </c>
      <c r="H131" s="59">
        <v>0</v>
      </c>
      <c r="I131" s="59">
        <v>0</v>
      </c>
      <c r="J131" s="59">
        <v>0</v>
      </c>
      <c r="K131" s="59">
        <v>0</v>
      </c>
      <c r="L131" s="53" t="s">
        <v>42</v>
      </c>
      <c r="M131" s="59">
        <v>0</v>
      </c>
      <c r="N131" s="59">
        <v>0</v>
      </c>
      <c r="O131" s="59">
        <v>0</v>
      </c>
      <c r="P131" s="59">
        <v>0</v>
      </c>
      <c r="Q131" s="53" t="s">
        <v>42</v>
      </c>
      <c r="R131" s="59">
        <v>113.50681</v>
      </c>
      <c r="S131" s="59">
        <v>0</v>
      </c>
      <c r="T131" s="59">
        <v>9.495000000000001</v>
      </c>
      <c r="U131" s="59">
        <v>0</v>
      </c>
      <c r="V131" s="53" t="s">
        <v>42</v>
      </c>
    </row>
    <row r="132" spans="1:22" ht="13.05" customHeight="1" x14ac:dyDescent="0.3">
      <c r="A132" s="50" t="s">
        <v>44</v>
      </c>
      <c r="B132" s="50" t="s">
        <v>78</v>
      </c>
      <c r="C132" s="50" t="s">
        <v>163</v>
      </c>
      <c r="D132" s="50" t="s">
        <v>27</v>
      </c>
      <c r="E132" s="51">
        <v>1435</v>
      </c>
      <c r="F132" s="51">
        <v>143511</v>
      </c>
      <c r="G132" s="54" t="s">
        <v>211</v>
      </c>
      <c r="H132" s="59">
        <v>0</v>
      </c>
      <c r="I132" s="59">
        <v>0</v>
      </c>
      <c r="J132" s="59">
        <v>0</v>
      </c>
      <c r="K132" s="59">
        <v>0</v>
      </c>
      <c r="L132" s="53" t="s">
        <v>42</v>
      </c>
      <c r="M132" s="59">
        <v>0</v>
      </c>
      <c r="N132" s="59">
        <v>0</v>
      </c>
      <c r="O132" s="59">
        <v>0</v>
      </c>
      <c r="P132" s="59">
        <v>0</v>
      </c>
      <c r="Q132" s="53" t="s">
        <v>42</v>
      </c>
      <c r="R132" s="59">
        <v>9.5066900000000008</v>
      </c>
      <c r="S132" s="59">
        <v>0</v>
      </c>
      <c r="T132" s="59">
        <v>0</v>
      </c>
      <c r="U132" s="59">
        <v>0</v>
      </c>
      <c r="V132" s="53" t="s">
        <v>42</v>
      </c>
    </row>
    <row r="133" spans="1:22" ht="13.05" customHeight="1" x14ac:dyDescent="0.3">
      <c r="A133" s="50" t="s">
        <v>44</v>
      </c>
      <c r="B133" s="50" t="s">
        <v>78</v>
      </c>
      <c r="C133" s="50" t="s">
        <v>163</v>
      </c>
      <c r="D133" s="50" t="s">
        <v>27</v>
      </c>
      <c r="E133" s="51">
        <v>1435</v>
      </c>
      <c r="F133" s="51">
        <v>143512</v>
      </c>
      <c r="G133" s="54" t="s">
        <v>210</v>
      </c>
      <c r="H133" s="59">
        <v>0</v>
      </c>
      <c r="I133" s="59">
        <v>0</v>
      </c>
      <c r="J133" s="59">
        <v>0</v>
      </c>
      <c r="K133" s="59">
        <v>0</v>
      </c>
      <c r="L133" s="53" t="s">
        <v>42</v>
      </c>
      <c r="M133" s="59">
        <v>0</v>
      </c>
      <c r="N133" s="59">
        <v>0</v>
      </c>
      <c r="O133" s="59">
        <v>0</v>
      </c>
      <c r="P133" s="59">
        <v>0</v>
      </c>
      <c r="Q133" s="53" t="s">
        <v>42</v>
      </c>
      <c r="R133" s="59">
        <v>6.2315300000000002</v>
      </c>
      <c r="S133" s="59">
        <v>0</v>
      </c>
      <c r="T133" s="59">
        <v>0</v>
      </c>
      <c r="U133" s="59">
        <v>0</v>
      </c>
      <c r="V133" s="53" t="s">
        <v>42</v>
      </c>
    </row>
    <row r="134" spans="1:22" ht="13.05" customHeight="1" x14ac:dyDescent="0.3">
      <c r="A134" s="50" t="s">
        <v>44</v>
      </c>
      <c r="B134" s="50" t="s">
        <v>78</v>
      </c>
      <c r="C134" s="50" t="s">
        <v>163</v>
      </c>
      <c r="D134" s="50" t="s">
        <v>27</v>
      </c>
      <c r="E134" s="51">
        <v>1435</v>
      </c>
      <c r="F134" s="51">
        <v>143551</v>
      </c>
      <c r="G134" s="54" t="s">
        <v>209</v>
      </c>
      <c r="H134" s="59">
        <v>0</v>
      </c>
      <c r="I134" s="59">
        <v>0</v>
      </c>
      <c r="J134" s="59">
        <v>0</v>
      </c>
      <c r="K134" s="59">
        <v>0</v>
      </c>
      <c r="L134" s="53" t="s">
        <v>42</v>
      </c>
      <c r="M134" s="59">
        <v>0</v>
      </c>
      <c r="N134" s="59">
        <v>0</v>
      </c>
      <c r="O134" s="59">
        <v>0</v>
      </c>
      <c r="P134" s="59">
        <v>0</v>
      </c>
      <c r="Q134" s="53" t="s">
        <v>42</v>
      </c>
      <c r="R134" s="59">
        <v>13.484</v>
      </c>
      <c r="S134" s="59">
        <v>0</v>
      </c>
      <c r="T134" s="59">
        <v>0</v>
      </c>
      <c r="U134" s="59">
        <v>0</v>
      </c>
      <c r="V134" s="53" t="s">
        <v>42</v>
      </c>
    </row>
    <row r="135" spans="1:22" ht="13.05" customHeight="1" x14ac:dyDescent="0.3">
      <c r="A135" s="50" t="s">
        <v>44</v>
      </c>
      <c r="B135" s="50" t="s">
        <v>78</v>
      </c>
      <c r="C135" s="50" t="s">
        <v>163</v>
      </c>
      <c r="D135" s="50" t="s">
        <v>27</v>
      </c>
      <c r="E135" s="51">
        <v>1435</v>
      </c>
      <c r="F135" s="51">
        <v>143575</v>
      </c>
      <c r="G135" s="54" t="s">
        <v>208</v>
      </c>
      <c r="H135" s="59">
        <v>0</v>
      </c>
      <c r="I135" s="59">
        <v>0</v>
      </c>
      <c r="J135" s="59">
        <v>0</v>
      </c>
      <c r="K135" s="59">
        <v>0</v>
      </c>
      <c r="L135" s="53" t="s">
        <v>42</v>
      </c>
      <c r="M135" s="59">
        <v>0</v>
      </c>
      <c r="N135" s="59">
        <v>0</v>
      </c>
      <c r="O135" s="59">
        <v>0</v>
      </c>
      <c r="P135" s="59">
        <v>0</v>
      </c>
      <c r="Q135" s="53" t="s">
        <v>42</v>
      </c>
      <c r="R135" s="59">
        <v>15.59852000000002</v>
      </c>
      <c r="S135" s="59">
        <v>0</v>
      </c>
      <c r="T135" s="59">
        <v>0</v>
      </c>
      <c r="U135" s="59">
        <v>0</v>
      </c>
      <c r="V135" s="53" t="s">
        <v>42</v>
      </c>
    </row>
    <row r="136" spans="1:22" ht="13.05" customHeight="1" thickBot="1" x14ac:dyDescent="0.35">
      <c r="A136" s="50" t="s">
        <v>44</v>
      </c>
      <c r="B136" s="50" t="s">
        <v>78</v>
      </c>
      <c r="C136" s="50" t="s">
        <v>163</v>
      </c>
      <c r="D136" s="50" t="s">
        <v>27</v>
      </c>
      <c r="E136" s="51">
        <v>1435</v>
      </c>
      <c r="F136" s="51">
        <v>143576</v>
      </c>
      <c r="G136" s="54" t="s">
        <v>207</v>
      </c>
      <c r="H136" s="59">
        <v>0</v>
      </c>
      <c r="I136" s="59">
        <v>0</v>
      </c>
      <c r="J136" s="59">
        <v>0</v>
      </c>
      <c r="K136" s="59">
        <v>0</v>
      </c>
      <c r="L136" s="53" t="s">
        <v>42</v>
      </c>
      <c r="M136" s="59">
        <v>0</v>
      </c>
      <c r="N136" s="59">
        <v>0</v>
      </c>
      <c r="O136" s="59">
        <v>0</v>
      </c>
      <c r="P136" s="59">
        <v>0</v>
      </c>
      <c r="Q136" s="53" t="s">
        <v>42</v>
      </c>
      <c r="R136" s="59">
        <v>0</v>
      </c>
      <c r="S136" s="59">
        <v>0</v>
      </c>
      <c r="T136" s="59">
        <v>0</v>
      </c>
      <c r="U136" s="59">
        <v>0</v>
      </c>
      <c r="V136" s="53" t="s">
        <v>42</v>
      </c>
    </row>
    <row r="137" spans="1:22" ht="13.05" customHeight="1" thickBot="1" x14ac:dyDescent="0.35">
      <c r="A137" s="50" t="s">
        <v>44</v>
      </c>
      <c r="B137" s="50" t="s">
        <v>78</v>
      </c>
      <c r="C137" s="50" t="s">
        <v>163</v>
      </c>
      <c r="D137" s="50" t="s">
        <v>27</v>
      </c>
      <c r="E137" s="51">
        <v>1435</v>
      </c>
      <c r="F137" s="48" t="s">
        <v>45</v>
      </c>
      <c r="G137" s="47"/>
      <c r="H137" s="45">
        <v>0</v>
      </c>
      <c r="I137" s="45">
        <v>0</v>
      </c>
      <c r="J137" s="45">
        <v>0</v>
      </c>
      <c r="K137" s="45">
        <v>0</v>
      </c>
      <c r="L137" s="46" t="s">
        <v>42</v>
      </c>
      <c r="M137" s="45">
        <v>0</v>
      </c>
      <c r="N137" s="45">
        <v>0</v>
      </c>
      <c r="O137" s="45">
        <v>0</v>
      </c>
      <c r="P137" s="45">
        <v>0</v>
      </c>
      <c r="Q137" s="46" t="s">
        <v>42</v>
      </c>
      <c r="R137" s="45">
        <v>158.32755</v>
      </c>
      <c r="S137" s="45">
        <v>0</v>
      </c>
      <c r="T137" s="45">
        <v>9.495000000000001</v>
      </c>
      <c r="U137" s="45">
        <v>0</v>
      </c>
      <c r="V137" s="46" t="s">
        <v>42</v>
      </c>
    </row>
    <row r="138" spans="1:22" ht="13.05" customHeight="1" x14ac:dyDescent="0.3">
      <c r="A138" s="50" t="s">
        <v>44</v>
      </c>
      <c r="B138" s="50" t="s">
        <v>78</v>
      </c>
      <c r="C138" s="50" t="s">
        <v>163</v>
      </c>
      <c r="D138" s="50" t="s">
        <v>27</v>
      </c>
      <c r="E138" s="51">
        <v>1441</v>
      </c>
      <c r="F138" s="51">
        <v>144100</v>
      </c>
      <c r="G138" s="54" t="s">
        <v>206</v>
      </c>
      <c r="H138" s="59">
        <v>32.00000000000005</v>
      </c>
      <c r="I138" s="59">
        <v>0</v>
      </c>
      <c r="J138" s="59">
        <v>0</v>
      </c>
      <c r="K138" s="59">
        <v>0</v>
      </c>
      <c r="L138" s="53" t="s">
        <v>42</v>
      </c>
      <c r="M138" s="59">
        <v>10.66666666666668</v>
      </c>
      <c r="N138" s="59">
        <v>0</v>
      </c>
      <c r="O138" s="59">
        <v>0</v>
      </c>
      <c r="P138" s="59">
        <v>0</v>
      </c>
      <c r="Q138" s="53" t="s">
        <v>42</v>
      </c>
      <c r="R138" s="59">
        <v>0</v>
      </c>
      <c r="S138" s="59">
        <v>0</v>
      </c>
      <c r="T138" s="59">
        <v>0</v>
      </c>
      <c r="U138" s="59">
        <v>0</v>
      </c>
      <c r="V138" s="53" t="s">
        <v>42</v>
      </c>
    </row>
    <row r="139" spans="1:22" ht="13.05" customHeight="1" thickBot="1" x14ac:dyDescent="0.35">
      <c r="A139" s="50" t="s">
        <v>44</v>
      </c>
      <c r="B139" s="50" t="s">
        <v>78</v>
      </c>
      <c r="C139" s="50" t="s">
        <v>163</v>
      </c>
      <c r="D139" s="50" t="s">
        <v>27</v>
      </c>
      <c r="E139" s="51">
        <v>1441</v>
      </c>
      <c r="F139" s="51">
        <v>144101</v>
      </c>
      <c r="G139" s="54" t="s">
        <v>205</v>
      </c>
      <c r="H139" s="59">
        <v>0</v>
      </c>
      <c r="I139" s="59">
        <v>0</v>
      </c>
      <c r="J139" s="59">
        <v>0</v>
      </c>
      <c r="K139" s="59">
        <v>0</v>
      </c>
      <c r="L139" s="53" t="s">
        <v>42</v>
      </c>
      <c r="M139" s="59">
        <v>0</v>
      </c>
      <c r="N139" s="59">
        <v>0</v>
      </c>
      <c r="O139" s="59">
        <v>0</v>
      </c>
      <c r="P139" s="59">
        <v>0</v>
      </c>
      <c r="Q139" s="53" t="s">
        <v>42</v>
      </c>
      <c r="R139" s="59">
        <v>4.3917799999999998</v>
      </c>
      <c r="S139" s="59">
        <v>0</v>
      </c>
      <c r="T139" s="59">
        <v>0</v>
      </c>
      <c r="U139" s="59">
        <v>0</v>
      </c>
      <c r="V139" s="53" t="s">
        <v>42</v>
      </c>
    </row>
    <row r="140" spans="1:22" ht="13.05" customHeight="1" thickBot="1" x14ac:dyDescent="0.35">
      <c r="A140" s="50" t="s">
        <v>44</v>
      </c>
      <c r="B140" s="50" t="s">
        <v>78</v>
      </c>
      <c r="C140" s="50" t="s">
        <v>163</v>
      </c>
      <c r="D140" s="50" t="s">
        <v>27</v>
      </c>
      <c r="E140" s="51">
        <v>1441</v>
      </c>
      <c r="F140" s="48" t="s">
        <v>45</v>
      </c>
      <c r="G140" s="47"/>
      <c r="H140" s="45">
        <v>32.00000000000005</v>
      </c>
      <c r="I140" s="45">
        <v>0</v>
      </c>
      <c r="J140" s="45">
        <v>0</v>
      </c>
      <c r="K140" s="45">
        <v>0</v>
      </c>
      <c r="L140" s="46" t="s">
        <v>42</v>
      </c>
      <c r="M140" s="45">
        <v>10.66666666666668</v>
      </c>
      <c r="N140" s="45">
        <v>0</v>
      </c>
      <c r="O140" s="45">
        <v>0</v>
      </c>
      <c r="P140" s="45">
        <v>0</v>
      </c>
      <c r="Q140" s="46" t="s">
        <v>42</v>
      </c>
      <c r="R140" s="45">
        <v>4.3917799999999998</v>
      </c>
      <c r="S140" s="45">
        <v>0</v>
      </c>
      <c r="T140" s="45">
        <v>0</v>
      </c>
      <c r="U140" s="45">
        <v>0</v>
      </c>
      <c r="V140" s="46" t="s">
        <v>42</v>
      </c>
    </row>
    <row r="141" spans="1:22" ht="13.05" customHeight="1" x14ac:dyDescent="0.3">
      <c r="A141" s="50" t="s">
        <v>44</v>
      </c>
      <c r="B141" s="50" t="s">
        <v>78</v>
      </c>
      <c r="C141" s="50" t="s">
        <v>163</v>
      </c>
      <c r="D141" s="50" t="s">
        <v>27</v>
      </c>
      <c r="E141" s="51">
        <v>1470</v>
      </c>
      <c r="F141" s="51">
        <v>147000</v>
      </c>
      <c r="G141" s="54" t="s">
        <v>204</v>
      </c>
      <c r="H141" s="59">
        <v>2727.2000000000012</v>
      </c>
      <c r="I141" s="59">
        <v>0</v>
      </c>
      <c r="J141" s="59">
        <v>1528.998000000001</v>
      </c>
      <c r="K141" s="59">
        <v>0</v>
      </c>
      <c r="L141" s="53" t="s">
        <v>42</v>
      </c>
      <c r="M141" s="59">
        <v>919.48333333333323</v>
      </c>
      <c r="N141" s="59">
        <v>0</v>
      </c>
      <c r="O141" s="59">
        <v>229.5676666666667</v>
      </c>
      <c r="P141" s="59">
        <v>0</v>
      </c>
      <c r="Q141" s="53" t="s">
        <v>42</v>
      </c>
      <c r="R141" s="59">
        <v>0</v>
      </c>
      <c r="S141" s="59">
        <v>0</v>
      </c>
      <c r="T141" s="59">
        <v>0</v>
      </c>
      <c r="U141" s="59">
        <v>0</v>
      </c>
      <c r="V141" s="53" t="s">
        <v>42</v>
      </c>
    </row>
    <row r="142" spans="1:22" ht="13.05" customHeight="1" x14ac:dyDescent="0.3">
      <c r="A142" s="50" t="s">
        <v>44</v>
      </c>
      <c r="B142" s="50" t="s">
        <v>78</v>
      </c>
      <c r="C142" s="50" t="s">
        <v>163</v>
      </c>
      <c r="D142" s="50" t="s">
        <v>27</v>
      </c>
      <c r="E142" s="51">
        <v>1470</v>
      </c>
      <c r="F142" s="51">
        <v>147010</v>
      </c>
      <c r="G142" s="54" t="s">
        <v>203</v>
      </c>
      <c r="H142" s="59">
        <v>0</v>
      </c>
      <c r="I142" s="59">
        <v>0</v>
      </c>
      <c r="J142" s="59">
        <v>0</v>
      </c>
      <c r="K142" s="59">
        <v>0</v>
      </c>
      <c r="L142" s="53" t="s">
        <v>42</v>
      </c>
      <c r="M142" s="59">
        <v>0</v>
      </c>
      <c r="N142" s="59">
        <v>0</v>
      </c>
      <c r="O142" s="59">
        <v>0</v>
      </c>
      <c r="P142" s="59">
        <v>0</v>
      </c>
      <c r="Q142" s="53" t="s">
        <v>42</v>
      </c>
      <c r="R142" s="59">
        <v>41.077830000000013</v>
      </c>
      <c r="S142" s="59">
        <v>0</v>
      </c>
      <c r="T142" s="59">
        <v>315.48838000000001</v>
      </c>
      <c r="U142" s="59">
        <v>0</v>
      </c>
      <c r="V142" s="53" t="s">
        <v>42</v>
      </c>
    </row>
    <row r="143" spans="1:22" ht="13.05" customHeight="1" x14ac:dyDescent="0.3">
      <c r="A143" s="50" t="s">
        <v>44</v>
      </c>
      <c r="B143" s="50" t="s">
        <v>78</v>
      </c>
      <c r="C143" s="50" t="s">
        <v>163</v>
      </c>
      <c r="D143" s="50" t="s">
        <v>27</v>
      </c>
      <c r="E143" s="51">
        <v>1470</v>
      </c>
      <c r="F143" s="51">
        <v>147018</v>
      </c>
      <c r="G143" s="54" t="s">
        <v>202</v>
      </c>
      <c r="H143" s="59">
        <v>0</v>
      </c>
      <c r="I143" s="59">
        <v>0</v>
      </c>
      <c r="J143" s="59">
        <v>0</v>
      </c>
      <c r="K143" s="59">
        <v>0</v>
      </c>
      <c r="L143" s="53" t="s">
        <v>42</v>
      </c>
      <c r="M143" s="59">
        <v>0</v>
      </c>
      <c r="N143" s="59">
        <v>0</v>
      </c>
      <c r="O143" s="59">
        <v>0</v>
      </c>
      <c r="P143" s="59">
        <v>0</v>
      </c>
      <c r="Q143" s="53" t="s">
        <v>42</v>
      </c>
      <c r="R143" s="59">
        <v>0</v>
      </c>
      <c r="S143" s="59">
        <v>0</v>
      </c>
      <c r="T143" s="59">
        <v>11.1</v>
      </c>
      <c r="U143" s="59">
        <v>0</v>
      </c>
      <c r="V143" s="53" t="s">
        <v>42</v>
      </c>
    </row>
    <row r="144" spans="1:22" ht="13.05" customHeight="1" x14ac:dyDescent="0.3">
      <c r="A144" s="50" t="s">
        <v>44</v>
      </c>
      <c r="B144" s="50" t="s">
        <v>78</v>
      </c>
      <c r="C144" s="50" t="s">
        <v>163</v>
      </c>
      <c r="D144" s="50" t="s">
        <v>27</v>
      </c>
      <c r="E144" s="51">
        <v>1470</v>
      </c>
      <c r="F144" s="51">
        <v>147020</v>
      </c>
      <c r="G144" s="54" t="s">
        <v>201</v>
      </c>
      <c r="H144" s="59">
        <v>0</v>
      </c>
      <c r="I144" s="59">
        <v>0</v>
      </c>
      <c r="J144" s="59">
        <v>43.999999999999993</v>
      </c>
      <c r="K144" s="59">
        <v>0</v>
      </c>
      <c r="L144" s="53" t="s">
        <v>42</v>
      </c>
      <c r="M144" s="59">
        <v>0</v>
      </c>
      <c r="N144" s="59">
        <v>0</v>
      </c>
      <c r="O144" s="59">
        <v>0</v>
      </c>
      <c r="P144" s="59">
        <v>0</v>
      </c>
      <c r="Q144" s="53" t="s">
        <v>42</v>
      </c>
      <c r="R144" s="59">
        <v>0</v>
      </c>
      <c r="S144" s="59">
        <v>0</v>
      </c>
      <c r="T144" s="59">
        <v>0</v>
      </c>
      <c r="U144" s="59">
        <v>0</v>
      </c>
      <c r="V144" s="53" t="s">
        <v>42</v>
      </c>
    </row>
    <row r="145" spans="1:22" ht="13.05" customHeight="1" x14ac:dyDescent="0.3">
      <c r="A145" s="50" t="s">
        <v>44</v>
      </c>
      <c r="B145" s="50" t="s">
        <v>78</v>
      </c>
      <c r="C145" s="50" t="s">
        <v>163</v>
      </c>
      <c r="D145" s="50" t="s">
        <v>27</v>
      </c>
      <c r="E145" s="51">
        <v>1470</v>
      </c>
      <c r="F145" s="51">
        <v>147021</v>
      </c>
      <c r="G145" s="54" t="s">
        <v>200</v>
      </c>
      <c r="H145" s="59">
        <v>0</v>
      </c>
      <c r="I145" s="59">
        <v>0</v>
      </c>
      <c r="J145" s="59">
        <v>0</v>
      </c>
      <c r="K145" s="59">
        <v>0</v>
      </c>
      <c r="L145" s="53" t="s">
        <v>42</v>
      </c>
      <c r="M145" s="59">
        <v>0</v>
      </c>
      <c r="N145" s="59">
        <v>0</v>
      </c>
      <c r="O145" s="59">
        <v>0</v>
      </c>
      <c r="P145" s="59">
        <v>0</v>
      </c>
      <c r="Q145" s="53" t="s">
        <v>42</v>
      </c>
      <c r="R145" s="59">
        <v>23.879000000000001</v>
      </c>
      <c r="S145" s="59">
        <v>0</v>
      </c>
      <c r="T145" s="59">
        <v>0.59895000000000009</v>
      </c>
      <c r="U145" s="59">
        <v>0</v>
      </c>
      <c r="V145" s="53" t="s">
        <v>42</v>
      </c>
    </row>
    <row r="146" spans="1:22" ht="13.05" customHeight="1" x14ac:dyDescent="0.3">
      <c r="A146" s="50" t="s">
        <v>44</v>
      </c>
      <c r="B146" s="50" t="s">
        <v>78</v>
      </c>
      <c r="C146" s="50" t="s">
        <v>163</v>
      </c>
      <c r="D146" s="50" t="s">
        <v>27</v>
      </c>
      <c r="E146" s="51">
        <v>1470</v>
      </c>
      <c r="F146" s="51">
        <v>147023</v>
      </c>
      <c r="G146" s="54" t="s">
        <v>199</v>
      </c>
      <c r="H146" s="59">
        <v>0</v>
      </c>
      <c r="I146" s="59">
        <v>0</v>
      </c>
      <c r="J146" s="59">
        <v>0</v>
      </c>
      <c r="K146" s="59">
        <v>0</v>
      </c>
      <c r="L146" s="53" t="s">
        <v>42</v>
      </c>
      <c r="M146" s="59">
        <v>0</v>
      </c>
      <c r="N146" s="59">
        <v>0</v>
      </c>
      <c r="O146" s="59">
        <v>0</v>
      </c>
      <c r="P146" s="59">
        <v>0</v>
      </c>
      <c r="Q146" s="53" t="s">
        <v>42</v>
      </c>
      <c r="R146" s="59">
        <v>30.51183</v>
      </c>
      <c r="S146" s="59">
        <v>0</v>
      </c>
      <c r="T146" s="59">
        <v>7.8647900000000002</v>
      </c>
      <c r="U146" s="59">
        <v>0</v>
      </c>
      <c r="V146" s="53" t="s">
        <v>42</v>
      </c>
    </row>
    <row r="147" spans="1:22" ht="13.05" customHeight="1" x14ac:dyDescent="0.3">
      <c r="A147" s="50" t="s">
        <v>44</v>
      </c>
      <c r="B147" s="50" t="s">
        <v>78</v>
      </c>
      <c r="C147" s="50" t="s">
        <v>163</v>
      </c>
      <c r="D147" s="50" t="s">
        <v>27</v>
      </c>
      <c r="E147" s="51">
        <v>1470</v>
      </c>
      <c r="F147" s="51">
        <v>147025</v>
      </c>
      <c r="G147" s="54" t="s">
        <v>198</v>
      </c>
      <c r="H147" s="59">
        <v>0</v>
      </c>
      <c r="I147" s="59">
        <v>0</v>
      </c>
      <c r="J147" s="59">
        <v>0</v>
      </c>
      <c r="K147" s="59">
        <v>0</v>
      </c>
      <c r="L147" s="53" t="s">
        <v>42</v>
      </c>
      <c r="M147" s="59">
        <v>0</v>
      </c>
      <c r="N147" s="59">
        <v>0</v>
      </c>
      <c r="O147" s="59">
        <v>0</v>
      </c>
      <c r="P147" s="59">
        <v>0</v>
      </c>
      <c r="Q147" s="53" t="s">
        <v>42</v>
      </c>
      <c r="R147" s="59">
        <v>8.4029699999999981</v>
      </c>
      <c r="S147" s="59">
        <v>0</v>
      </c>
      <c r="T147" s="59">
        <v>8.9270400000000016</v>
      </c>
      <c r="U147" s="59">
        <v>0</v>
      </c>
      <c r="V147" s="53" t="s">
        <v>42</v>
      </c>
    </row>
    <row r="148" spans="1:22" ht="13.05" customHeight="1" x14ac:dyDescent="0.3">
      <c r="A148" s="50" t="s">
        <v>44</v>
      </c>
      <c r="B148" s="50" t="s">
        <v>78</v>
      </c>
      <c r="C148" s="50" t="s">
        <v>163</v>
      </c>
      <c r="D148" s="50" t="s">
        <v>27</v>
      </c>
      <c r="E148" s="51">
        <v>1470</v>
      </c>
      <c r="F148" s="51">
        <v>147031</v>
      </c>
      <c r="G148" s="54" t="s">
        <v>197</v>
      </c>
      <c r="H148" s="59">
        <v>0</v>
      </c>
      <c r="I148" s="59">
        <v>0</v>
      </c>
      <c r="J148" s="59">
        <v>0</v>
      </c>
      <c r="K148" s="59">
        <v>0</v>
      </c>
      <c r="L148" s="53" t="s">
        <v>42</v>
      </c>
      <c r="M148" s="59">
        <v>0</v>
      </c>
      <c r="N148" s="59">
        <v>0</v>
      </c>
      <c r="O148" s="59">
        <v>0</v>
      </c>
      <c r="P148" s="59">
        <v>0</v>
      </c>
      <c r="Q148" s="53" t="s">
        <v>42</v>
      </c>
      <c r="R148" s="59">
        <v>158.73777000000001</v>
      </c>
      <c r="S148" s="59">
        <v>0</v>
      </c>
      <c r="T148" s="59">
        <v>0</v>
      </c>
      <c r="U148" s="59">
        <v>0</v>
      </c>
      <c r="V148" s="53" t="s">
        <v>42</v>
      </c>
    </row>
    <row r="149" spans="1:22" ht="13.05" customHeight="1" x14ac:dyDescent="0.3">
      <c r="A149" s="50" t="s">
        <v>44</v>
      </c>
      <c r="B149" s="50" t="s">
        <v>78</v>
      </c>
      <c r="C149" s="50" t="s">
        <v>163</v>
      </c>
      <c r="D149" s="50" t="s">
        <v>27</v>
      </c>
      <c r="E149" s="51">
        <v>1470</v>
      </c>
      <c r="F149" s="51">
        <v>147034</v>
      </c>
      <c r="G149" s="54" t="s">
        <v>196</v>
      </c>
      <c r="H149" s="59">
        <v>0</v>
      </c>
      <c r="I149" s="59">
        <v>0</v>
      </c>
      <c r="J149" s="59">
        <v>0</v>
      </c>
      <c r="K149" s="59">
        <v>0</v>
      </c>
      <c r="L149" s="53" t="s">
        <v>42</v>
      </c>
      <c r="M149" s="59">
        <v>0</v>
      </c>
      <c r="N149" s="59">
        <v>0</v>
      </c>
      <c r="O149" s="59">
        <v>0</v>
      </c>
      <c r="P149" s="59">
        <v>0</v>
      </c>
      <c r="Q149" s="53" t="s">
        <v>42</v>
      </c>
      <c r="R149" s="59">
        <v>31.749649999999999</v>
      </c>
      <c r="S149" s="59">
        <v>0</v>
      </c>
      <c r="T149" s="59">
        <v>0</v>
      </c>
      <c r="U149" s="59">
        <v>0</v>
      </c>
      <c r="V149" s="53" t="s">
        <v>42</v>
      </c>
    </row>
    <row r="150" spans="1:22" ht="13.05" customHeight="1" x14ac:dyDescent="0.3">
      <c r="A150" s="50" t="s">
        <v>44</v>
      </c>
      <c r="B150" s="50" t="s">
        <v>78</v>
      </c>
      <c r="C150" s="50" t="s">
        <v>163</v>
      </c>
      <c r="D150" s="50" t="s">
        <v>27</v>
      </c>
      <c r="E150" s="51">
        <v>1470</v>
      </c>
      <c r="F150" s="51">
        <v>147041</v>
      </c>
      <c r="G150" s="54" t="s">
        <v>195</v>
      </c>
      <c r="H150" s="59">
        <v>0</v>
      </c>
      <c r="I150" s="59">
        <v>0</v>
      </c>
      <c r="J150" s="59">
        <v>0</v>
      </c>
      <c r="K150" s="59">
        <v>0</v>
      </c>
      <c r="L150" s="53" t="s">
        <v>42</v>
      </c>
      <c r="M150" s="59">
        <v>0</v>
      </c>
      <c r="N150" s="59">
        <v>0</v>
      </c>
      <c r="O150" s="59">
        <v>0</v>
      </c>
      <c r="P150" s="59">
        <v>0</v>
      </c>
      <c r="Q150" s="53" t="s">
        <v>42</v>
      </c>
      <c r="R150" s="59">
        <v>0.41050000000000009</v>
      </c>
      <c r="S150" s="59">
        <v>0</v>
      </c>
      <c r="T150" s="59">
        <v>0</v>
      </c>
      <c r="U150" s="59">
        <v>0</v>
      </c>
      <c r="V150" s="53" t="s">
        <v>42</v>
      </c>
    </row>
    <row r="151" spans="1:22" ht="13.05" customHeight="1" x14ac:dyDescent="0.3">
      <c r="A151" s="50" t="s">
        <v>44</v>
      </c>
      <c r="B151" s="50" t="s">
        <v>78</v>
      </c>
      <c r="C151" s="50" t="s">
        <v>163</v>
      </c>
      <c r="D151" s="50" t="s">
        <v>27</v>
      </c>
      <c r="E151" s="51">
        <v>1470</v>
      </c>
      <c r="F151" s="51">
        <v>147051</v>
      </c>
      <c r="G151" s="54" t="s">
        <v>194</v>
      </c>
      <c r="H151" s="59">
        <v>0</v>
      </c>
      <c r="I151" s="59">
        <v>0</v>
      </c>
      <c r="J151" s="59">
        <v>0</v>
      </c>
      <c r="K151" s="59">
        <v>0</v>
      </c>
      <c r="L151" s="53" t="s">
        <v>42</v>
      </c>
      <c r="M151" s="59">
        <v>0</v>
      </c>
      <c r="N151" s="59">
        <v>0</v>
      </c>
      <c r="O151" s="59">
        <v>0</v>
      </c>
      <c r="P151" s="59">
        <v>0</v>
      </c>
      <c r="Q151" s="53" t="s">
        <v>42</v>
      </c>
      <c r="R151" s="59">
        <v>23.356739999999999</v>
      </c>
      <c r="S151" s="59">
        <v>0</v>
      </c>
      <c r="T151" s="59">
        <v>0</v>
      </c>
      <c r="U151" s="59">
        <v>0</v>
      </c>
      <c r="V151" s="53" t="s">
        <v>42</v>
      </c>
    </row>
    <row r="152" spans="1:22" ht="13.05" customHeight="1" x14ac:dyDescent="0.3">
      <c r="A152" s="50" t="s">
        <v>44</v>
      </c>
      <c r="B152" s="50" t="s">
        <v>78</v>
      </c>
      <c r="C152" s="50" t="s">
        <v>163</v>
      </c>
      <c r="D152" s="50" t="s">
        <v>27</v>
      </c>
      <c r="E152" s="51">
        <v>1470</v>
      </c>
      <c r="F152" s="51">
        <v>147061</v>
      </c>
      <c r="G152" s="54" t="s">
        <v>193</v>
      </c>
      <c r="H152" s="59">
        <v>0</v>
      </c>
      <c r="I152" s="59">
        <v>0</v>
      </c>
      <c r="J152" s="59">
        <v>0</v>
      </c>
      <c r="K152" s="59">
        <v>0</v>
      </c>
      <c r="L152" s="53" t="s">
        <v>42</v>
      </c>
      <c r="M152" s="59">
        <v>0</v>
      </c>
      <c r="N152" s="59">
        <v>0</v>
      </c>
      <c r="O152" s="59">
        <v>0</v>
      </c>
      <c r="P152" s="59">
        <v>0</v>
      </c>
      <c r="Q152" s="53" t="s">
        <v>42</v>
      </c>
      <c r="R152" s="59">
        <v>-69.803920000000005</v>
      </c>
      <c r="S152" s="59">
        <v>2.38476</v>
      </c>
      <c r="T152" s="59">
        <v>11.307980000000001</v>
      </c>
      <c r="U152" s="59">
        <v>0</v>
      </c>
      <c r="V152" s="53" t="s">
        <v>42</v>
      </c>
    </row>
    <row r="153" spans="1:22" ht="13.05" customHeight="1" x14ac:dyDescent="0.3">
      <c r="A153" s="50" t="s">
        <v>44</v>
      </c>
      <c r="B153" s="50" t="s">
        <v>78</v>
      </c>
      <c r="C153" s="50" t="s">
        <v>163</v>
      </c>
      <c r="D153" s="50" t="s">
        <v>27</v>
      </c>
      <c r="E153" s="51">
        <v>1470</v>
      </c>
      <c r="F153" s="51">
        <v>147082</v>
      </c>
      <c r="G153" s="54" t="s">
        <v>192</v>
      </c>
      <c r="H153" s="59">
        <v>0</v>
      </c>
      <c r="I153" s="59">
        <v>0</v>
      </c>
      <c r="J153" s="59">
        <v>0</v>
      </c>
      <c r="K153" s="59">
        <v>0</v>
      </c>
      <c r="L153" s="53" t="s">
        <v>42</v>
      </c>
      <c r="M153" s="59">
        <v>0</v>
      </c>
      <c r="N153" s="59">
        <v>0</v>
      </c>
      <c r="O153" s="59">
        <v>0</v>
      </c>
      <c r="P153" s="59">
        <v>0</v>
      </c>
      <c r="Q153" s="53" t="s">
        <v>42</v>
      </c>
      <c r="R153" s="59">
        <v>87.947790000000012</v>
      </c>
      <c r="S153" s="59">
        <v>0</v>
      </c>
      <c r="T153" s="59">
        <v>0</v>
      </c>
      <c r="U153" s="59">
        <v>0</v>
      </c>
      <c r="V153" s="53" t="s">
        <v>42</v>
      </c>
    </row>
    <row r="154" spans="1:22" ht="13.05" customHeight="1" thickBot="1" x14ac:dyDescent="0.35">
      <c r="A154" s="50" t="s">
        <v>44</v>
      </c>
      <c r="B154" s="50" t="s">
        <v>78</v>
      </c>
      <c r="C154" s="50" t="s">
        <v>163</v>
      </c>
      <c r="D154" s="50" t="s">
        <v>27</v>
      </c>
      <c r="E154" s="51">
        <v>1470</v>
      </c>
      <c r="F154" s="51">
        <v>147084</v>
      </c>
      <c r="G154" s="54" t="s">
        <v>191</v>
      </c>
      <c r="H154" s="59">
        <v>0</v>
      </c>
      <c r="I154" s="59">
        <v>0</v>
      </c>
      <c r="J154" s="59">
        <v>0</v>
      </c>
      <c r="K154" s="59">
        <v>0</v>
      </c>
      <c r="L154" s="53" t="s">
        <v>42</v>
      </c>
      <c r="M154" s="59">
        <v>0</v>
      </c>
      <c r="N154" s="59">
        <v>0</v>
      </c>
      <c r="O154" s="59">
        <v>0</v>
      </c>
      <c r="P154" s="59">
        <v>0</v>
      </c>
      <c r="Q154" s="53" t="s">
        <v>42</v>
      </c>
      <c r="R154" s="59">
        <v>62.41</v>
      </c>
      <c r="S154" s="59">
        <v>0</v>
      </c>
      <c r="T154" s="59">
        <v>2.8607</v>
      </c>
      <c r="U154" s="59">
        <v>0</v>
      </c>
      <c r="V154" s="53" t="s">
        <v>42</v>
      </c>
    </row>
    <row r="155" spans="1:22" ht="13.05" customHeight="1" thickBot="1" x14ac:dyDescent="0.35">
      <c r="A155" s="50" t="s">
        <v>44</v>
      </c>
      <c r="B155" s="50" t="s">
        <v>78</v>
      </c>
      <c r="C155" s="50" t="s">
        <v>163</v>
      </c>
      <c r="D155" s="50" t="s">
        <v>27</v>
      </c>
      <c r="E155" s="51">
        <v>1470</v>
      </c>
      <c r="F155" s="48" t="s">
        <v>45</v>
      </c>
      <c r="G155" s="47"/>
      <c r="H155" s="45">
        <v>2727.2000000000012</v>
      </c>
      <c r="I155" s="45">
        <v>0</v>
      </c>
      <c r="J155" s="45">
        <v>1572.998</v>
      </c>
      <c r="K155" s="45">
        <v>0</v>
      </c>
      <c r="L155" s="46" t="s">
        <v>42</v>
      </c>
      <c r="M155" s="45">
        <v>919.48333333333323</v>
      </c>
      <c r="N155" s="45">
        <v>0</v>
      </c>
      <c r="O155" s="45">
        <v>229.5676666666667</v>
      </c>
      <c r="P155" s="45">
        <v>0</v>
      </c>
      <c r="Q155" s="46" t="s">
        <v>42</v>
      </c>
      <c r="R155" s="45">
        <v>398.68016</v>
      </c>
      <c r="S155" s="45">
        <v>2.38476</v>
      </c>
      <c r="T155" s="45">
        <v>358.14783999999997</v>
      </c>
      <c r="U155" s="45">
        <v>0</v>
      </c>
      <c r="V155" s="46" t="s">
        <v>42</v>
      </c>
    </row>
    <row r="156" spans="1:22" ht="13.05" customHeight="1" x14ac:dyDescent="0.3">
      <c r="A156" s="50" t="s">
        <v>44</v>
      </c>
      <c r="B156" s="50" t="s">
        <v>78</v>
      </c>
      <c r="C156" s="50" t="s">
        <v>163</v>
      </c>
      <c r="D156" s="50" t="s">
        <v>27</v>
      </c>
      <c r="E156" s="51">
        <v>1471</v>
      </c>
      <c r="F156" s="51">
        <v>147121</v>
      </c>
      <c r="G156" s="54" t="s">
        <v>190</v>
      </c>
      <c r="H156" s="59">
        <v>0</v>
      </c>
      <c r="I156" s="59">
        <v>0</v>
      </c>
      <c r="J156" s="59">
        <v>0</v>
      </c>
      <c r="K156" s="59">
        <v>0</v>
      </c>
      <c r="L156" s="53" t="s">
        <v>42</v>
      </c>
      <c r="M156" s="59">
        <v>0</v>
      </c>
      <c r="N156" s="59">
        <v>0</v>
      </c>
      <c r="O156" s="59">
        <v>0</v>
      </c>
      <c r="P156" s="59">
        <v>0</v>
      </c>
      <c r="Q156" s="53" t="s">
        <v>42</v>
      </c>
      <c r="R156" s="59">
        <v>34.296889999999998</v>
      </c>
      <c r="S156" s="59">
        <v>0</v>
      </c>
      <c r="T156" s="59">
        <v>20.53436</v>
      </c>
      <c r="U156" s="59">
        <v>0</v>
      </c>
      <c r="V156" s="53" t="s">
        <v>42</v>
      </c>
    </row>
    <row r="157" spans="1:22" ht="13.05" customHeight="1" x14ac:dyDescent="0.3">
      <c r="A157" s="50" t="s">
        <v>44</v>
      </c>
      <c r="B157" s="50" t="s">
        <v>78</v>
      </c>
      <c r="C157" s="50" t="s">
        <v>163</v>
      </c>
      <c r="D157" s="50" t="s">
        <v>27</v>
      </c>
      <c r="E157" s="51">
        <v>1471</v>
      </c>
      <c r="F157" s="51">
        <v>147123</v>
      </c>
      <c r="G157" s="54" t="s">
        <v>189</v>
      </c>
      <c r="H157" s="59">
        <v>0</v>
      </c>
      <c r="I157" s="59">
        <v>0</v>
      </c>
      <c r="J157" s="59">
        <v>0</v>
      </c>
      <c r="K157" s="59">
        <v>0</v>
      </c>
      <c r="L157" s="53" t="s">
        <v>42</v>
      </c>
      <c r="M157" s="59">
        <v>0</v>
      </c>
      <c r="N157" s="59">
        <v>0</v>
      </c>
      <c r="O157" s="59">
        <v>0</v>
      </c>
      <c r="P157" s="59">
        <v>0</v>
      </c>
      <c r="Q157" s="53" t="s">
        <v>42</v>
      </c>
      <c r="R157" s="59">
        <v>6.7096200000000001</v>
      </c>
      <c r="S157" s="59">
        <v>0</v>
      </c>
      <c r="T157" s="59">
        <v>0</v>
      </c>
      <c r="U157" s="59">
        <v>0</v>
      </c>
      <c r="V157" s="53" t="s">
        <v>42</v>
      </c>
    </row>
    <row r="158" spans="1:22" ht="13.05" customHeight="1" x14ac:dyDescent="0.3">
      <c r="A158" s="50" t="s">
        <v>44</v>
      </c>
      <c r="B158" s="50" t="s">
        <v>78</v>
      </c>
      <c r="C158" s="50" t="s">
        <v>163</v>
      </c>
      <c r="D158" s="50" t="s">
        <v>27</v>
      </c>
      <c r="E158" s="51">
        <v>1471</v>
      </c>
      <c r="F158" s="51">
        <v>147143</v>
      </c>
      <c r="G158" s="54" t="s">
        <v>188</v>
      </c>
      <c r="H158" s="59">
        <v>0</v>
      </c>
      <c r="I158" s="59">
        <v>0</v>
      </c>
      <c r="J158" s="59">
        <v>0</v>
      </c>
      <c r="K158" s="59">
        <v>0</v>
      </c>
      <c r="L158" s="53" t="s">
        <v>42</v>
      </c>
      <c r="M158" s="59">
        <v>0</v>
      </c>
      <c r="N158" s="59">
        <v>0</v>
      </c>
      <c r="O158" s="59">
        <v>0</v>
      </c>
      <c r="P158" s="59">
        <v>0</v>
      </c>
      <c r="Q158" s="53" t="s">
        <v>42</v>
      </c>
      <c r="R158" s="59">
        <v>2.98021</v>
      </c>
      <c r="S158" s="59">
        <v>9.4999999999999998E-3</v>
      </c>
      <c r="T158" s="59">
        <v>12.23893</v>
      </c>
      <c r="U158" s="59">
        <v>0</v>
      </c>
      <c r="V158" s="53" t="s">
        <v>42</v>
      </c>
    </row>
    <row r="159" spans="1:22" ht="13.05" customHeight="1" x14ac:dyDescent="0.3">
      <c r="A159" s="50" t="s">
        <v>44</v>
      </c>
      <c r="B159" s="50" t="s">
        <v>78</v>
      </c>
      <c r="C159" s="50" t="s">
        <v>163</v>
      </c>
      <c r="D159" s="50" t="s">
        <v>27</v>
      </c>
      <c r="E159" s="51">
        <v>1471</v>
      </c>
      <c r="F159" s="51">
        <v>147144</v>
      </c>
      <c r="G159" s="54" t="s">
        <v>187</v>
      </c>
      <c r="H159" s="59">
        <v>0</v>
      </c>
      <c r="I159" s="59">
        <v>0</v>
      </c>
      <c r="J159" s="59">
        <v>0</v>
      </c>
      <c r="K159" s="59">
        <v>0</v>
      </c>
      <c r="L159" s="53" t="s">
        <v>42</v>
      </c>
      <c r="M159" s="59">
        <v>0</v>
      </c>
      <c r="N159" s="59">
        <v>0</v>
      </c>
      <c r="O159" s="59">
        <v>0</v>
      </c>
      <c r="P159" s="59">
        <v>0</v>
      </c>
      <c r="Q159" s="53" t="s">
        <v>42</v>
      </c>
      <c r="R159" s="59">
        <v>75.818539999999999</v>
      </c>
      <c r="S159" s="59">
        <v>0</v>
      </c>
      <c r="T159" s="59">
        <v>0</v>
      </c>
      <c r="U159" s="59">
        <v>0</v>
      </c>
      <c r="V159" s="53" t="s">
        <v>42</v>
      </c>
    </row>
    <row r="160" spans="1:22" ht="13.05" customHeight="1" x14ac:dyDescent="0.3">
      <c r="A160" s="50" t="s">
        <v>44</v>
      </c>
      <c r="B160" s="50" t="s">
        <v>78</v>
      </c>
      <c r="C160" s="50" t="s">
        <v>163</v>
      </c>
      <c r="D160" s="50" t="s">
        <v>27</v>
      </c>
      <c r="E160" s="51">
        <v>1471</v>
      </c>
      <c r="F160" s="51">
        <v>147147</v>
      </c>
      <c r="G160" s="54" t="s">
        <v>186</v>
      </c>
      <c r="H160" s="59">
        <v>0</v>
      </c>
      <c r="I160" s="59">
        <v>0</v>
      </c>
      <c r="J160" s="59">
        <v>0</v>
      </c>
      <c r="K160" s="59">
        <v>0</v>
      </c>
      <c r="L160" s="53" t="s">
        <v>42</v>
      </c>
      <c r="M160" s="59">
        <v>0</v>
      </c>
      <c r="N160" s="59">
        <v>0</v>
      </c>
      <c r="O160" s="59">
        <v>0</v>
      </c>
      <c r="P160" s="59">
        <v>0</v>
      </c>
      <c r="Q160" s="53" t="s">
        <v>42</v>
      </c>
      <c r="R160" s="59">
        <v>20.464839999999999</v>
      </c>
      <c r="S160" s="59">
        <v>0</v>
      </c>
      <c r="T160" s="59">
        <v>0</v>
      </c>
      <c r="U160" s="59">
        <v>0</v>
      </c>
      <c r="V160" s="53" t="s">
        <v>42</v>
      </c>
    </row>
    <row r="161" spans="1:22" ht="13.05" customHeight="1" x14ac:dyDescent="0.3">
      <c r="A161" s="50" t="s">
        <v>44</v>
      </c>
      <c r="B161" s="50" t="s">
        <v>78</v>
      </c>
      <c r="C161" s="50" t="s">
        <v>163</v>
      </c>
      <c r="D161" s="50" t="s">
        <v>27</v>
      </c>
      <c r="E161" s="51">
        <v>1471</v>
      </c>
      <c r="F161" s="51">
        <v>147148</v>
      </c>
      <c r="G161" s="54" t="s">
        <v>185</v>
      </c>
      <c r="H161" s="59">
        <v>0</v>
      </c>
      <c r="I161" s="59">
        <v>0</v>
      </c>
      <c r="J161" s="59">
        <v>0</v>
      </c>
      <c r="K161" s="59">
        <v>0</v>
      </c>
      <c r="L161" s="53" t="s">
        <v>42</v>
      </c>
      <c r="M161" s="59">
        <v>0</v>
      </c>
      <c r="N161" s="59">
        <v>0</v>
      </c>
      <c r="O161" s="59">
        <v>0</v>
      </c>
      <c r="P161" s="59">
        <v>0</v>
      </c>
      <c r="Q161" s="53" t="s">
        <v>42</v>
      </c>
      <c r="R161" s="59">
        <v>95.288750000000007</v>
      </c>
      <c r="S161" s="59">
        <v>0</v>
      </c>
      <c r="T161" s="59">
        <v>26.079969999999999</v>
      </c>
      <c r="U161" s="59">
        <v>0</v>
      </c>
      <c r="V161" s="53" t="s">
        <v>42</v>
      </c>
    </row>
    <row r="162" spans="1:22" ht="13.05" customHeight="1" thickBot="1" x14ac:dyDescent="0.35">
      <c r="A162" s="50" t="s">
        <v>44</v>
      </c>
      <c r="B162" s="50" t="s">
        <v>78</v>
      </c>
      <c r="C162" s="50" t="s">
        <v>163</v>
      </c>
      <c r="D162" s="50" t="s">
        <v>27</v>
      </c>
      <c r="E162" s="51">
        <v>1471</v>
      </c>
      <c r="F162" s="51">
        <v>147149</v>
      </c>
      <c r="G162" s="54" t="s">
        <v>184</v>
      </c>
      <c r="H162" s="59">
        <v>0</v>
      </c>
      <c r="I162" s="59">
        <v>0</v>
      </c>
      <c r="J162" s="59">
        <v>0</v>
      </c>
      <c r="K162" s="59">
        <v>0</v>
      </c>
      <c r="L162" s="53" t="s">
        <v>42</v>
      </c>
      <c r="M162" s="59">
        <v>0</v>
      </c>
      <c r="N162" s="59">
        <v>0</v>
      </c>
      <c r="O162" s="59">
        <v>0</v>
      </c>
      <c r="P162" s="59">
        <v>0</v>
      </c>
      <c r="Q162" s="53" t="s">
        <v>42</v>
      </c>
      <c r="R162" s="59">
        <v>7.7350000000000003</v>
      </c>
      <c r="S162" s="59">
        <v>0</v>
      </c>
      <c r="T162" s="59">
        <v>3.9576600000000002</v>
      </c>
      <c r="U162" s="59">
        <v>0</v>
      </c>
      <c r="V162" s="53" t="s">
        <v>42</v>
      </c>
    </row>
    <row r="163" spans="1:22" ht="13.05" customHeight="1" thickBot="1" x14ac:dyDescent="0.35">
      <c r="A163" s="50" t="s">
        <v>44</v>
      </c>
      <c r="B163" s="50" t="s">
        <v>78</v>
      </c>
      <c r="C163" s="50" t="s">
        <v>163</v>
      </c>
      <c r="D163" s="50" t="s">
        <v>27</v>
      </c>
      <c r="E163" s="51">
        <v>1471</v>
      </c>
      <c r="F163" s="48" t="s">
        <v>45</v>
      </c>
      <c r="G163" s="47"/>
      <c r="H163" s="45">
        <v>0</v>
      </c>
      <c r="I163" s="45">
        <v>0</v>
      </c>
      <c r="J163" s="45">
        <v>0</v>
      </c>
      <c r="K163" s="45">
        <v>0</v>
      </c>
      <c r="L163" s="46" t="s">
        <v>42</v>
      </c>
      <c r="M163" s="45">
        <v>0</v>
      </c>
      <c r="N163" s="45">
        <v>0</v>
      </c>
      <c r="O163" s="45">
        <v>0</v>
      </c>
      <c r="P163" s="45">
        <v>0</v>
      </c>
      <c r="Q163" s="46" t="s">
        <v>42</v>
      </c>
      <c r="R163" s="45">
        <v>243.29384999999999</v>
      </c>
      <c r="S163" s="45">
        <v>9.4999999999999998E-3</v>
      </c>
      <c r="T163" s="45">
        <v>62.810920000000003</v>
      </c>
      <c r="U163" s="45">
        <v>0</v>
      </c>
      <c r="V163" s="46" t="s">
        <v>42</v>
      </c>
    </row>
    <row r="164" spans="1:22" ht="13.05" customHeight="1" x14ac:dyDescent="0.3">
      <c r="A164" s="50" t="s">
        <v>44</v>
      </c>
      <c r="B164" s="50" t="s">
        <v>78</v>
      </c>
      <c r="C164" s="50" t="s">
        <v>163</v>
      </c>
      <c r="D164" s="50" t="s">
        <v>27</v>
      </c>
      <c r="E164" s="51">
        <v>1480</v>
      </c>
      <c r="F164" s="51">
        <v>148000</v>
      </c>
      <c r="G164" s="54" t="s">
        <v>183</v>
      </c>
      <c r="H164" s="59">
        <v>1356.1</v>
      </c>
      <c r="I164" s="59">
        <v>9.9999999999999964</v>
      </c>
      <c r="J164" s="59">
        <v>1682.048416666667</v>
      </c>
      <c r="K164" s="59">
        <v>0</v>
      </c>
      <c r="L164" s="53" t="s">
        <v>42</v>
      </c>
      <c r="M164" s="59">
        <v>529.36666666666679</v>
      </c>
      <c r="N164" s="59">
        <v>3.3333333333333321</v>
      </c>
      <c r="O164" s="59">
        <v>291.25833333333333</v>
      </c>
      <c r="P164" s="59">
        <v>0</v>
      </c>
      <c r="Q164" s="53" t="s">
        <v>42</v>
      </c>
      <c r="R164" s="59">
        <v>0</v>
      </c>
      <c r="S164" s="59">
        <v>0</v>
      </c>
      <c r="T164" s="59">
        <v>0</v>
      </c>
      <c r="U164" s="59">
        <v>0</v>
      </c>
      <c r="V164" s="53" t="s">
        <v>42</v>
      </c>
    </row>
    <row r="165" spans="1:22" ht="13.05" customHeight="1" x14ac:dyDescent="0.3">
      <c r="A165" s="50" t="s">
        <v>44</v>
      </c>
      <c r="B165" s="50" t="s">
        <v>78</v>
      </c>
      <c r="C165" s="50" t="s">
        <v>163</v>
      </c>
      <c r="D165" s="50" t="s">
        <v>27</v>
      </c>
      <c r="E165" s="51">
        <v>1480</v>
      </c>
      <c r="F165" s="51">
        <v>148011</v>
      </c>
      <c r="G165" s="54" t="s">
        <v>182</v>
      </c>
      <c r="H165" s="59">
        <v>0</v>
      </c>
      <c r="I165" s="59">
        <v>0</v>
      </c>
      <c r="J165" s="59">
        <v>0</v>
      </c>
      <c r="K165" s="59">
        <v>0</v>
      </c>
      <c r="L165" s="53" t="s">
        <v>42</v>
      </c>
      <c r="M165" s="59">
        <v>0</v>
      </c>
      <c r="N165" s="59">
        <v>0</v>
      </c>
      <c r="O165" s="59">
        <v>0</v>
      </c>
      <c r="P165" s="59">
        <v>0</v>
      </c>
      <c r="Q165" s="53" t="s">
        <v>42</v>
      </c>
      <c r="R165" s="59">
        <v>14.32105</v>
      </c>
      <c r="S165" s="59">
        <v>0</v>
      </c>
      <c r="T165" s="59">
        <v>0.36920999999999998</v>
      </c>
      <c r="U165" s="59">
        <v>0</v>
      </c>
      <c r="V165" s="53" t="s">
        <v>42</v>
      </c>
    </row>
    <row r="166" spans="1:22" ht="13.05" customHeight="1" x14ac:dyDescent="0.3">
      <c r="A166" s="50" t="s">
        <v>44</v>
      </c>
      <c r="B166" s="50" t="s">
        <v>78</v>
      </c>
      <c r="C166" s="50" t="s">
        <v>163</v>
      </c>
      <c r="D166" s="50" t="s">
        <v>27</v>
      </c>
      <c r="E166" s="51">
        <v>1480</v>
      </c>
      <c r="F166" s="51">
        <v>148014</v>
      </c>
      <c r="G166" s="54" t="s">
        <v>181</v>
      </c>
      <c r="H166" s="59">
        <v>0</v>
      </c>
      <c r="I166" s="59">
        <v>0</v>
      </c>
      <c r="J166" s="59">
        <v>0</v>
      </c>
      <c r="K166" s="59">
        <v>0</v>
      </c>
      <c r="L166" s="53" t="s">
        <v>42</v>
      </c>
      <c r="M166" s="59">
        <v>0</v>
      </c>
      <c r="N166" s="59">
        <v>0</v>
      </c>
      <c r="O166" s="59">
        <v>0</v>
      </c>
      <c r="P166" s="59">
        <v>0</v>
      </c>
      <c r="Q166" s="53" t="s">
        <v>42</v>
      </c>
      <c r="R166" s="59">
        <v>9.5773800000000016</v>
      </c>
      <c r="S166" s="59">
        <v>0</v>
      </c>
      <c r="T166" s="59">
        <v>1.5587299999999999</v>
      </c>
      <c r="U166" s="59">
        <v>0</v>
      </c>
      <c r="V166" s="53" t="s">
        <v>42</v>
      </c>
    </row>
    <row r="167" spans="1:22" ht="13.05" customHeight="1" x14ac:dyDescent="0.3">
      <c r="A167" s="50" t="s">
        <v>44</v>
      </c>
      <c r="B167" s="50" t="s">
        <v>78</v>
      </c>
      <c r="C167" s="50" t="s">
        <v>163</v>
      </c>
      <c r="D167" s="50" t="s">
        <v>27</v>
      </c>
      <c r="E167" s="51">
        <v>1480</v>
      </c>
      <c r="F167" s="51">
        <v>148024</v>
      </c>
      <c r="G167" s="54" t="s">
        <v>180</v>
      </c>
      <c r="H167" s="59">
        <v>0</v>
      </c>
      <c r="I167" s="59">
        <v>0</v>
      </c>
      <c r="J167" s="59">
        <v>0</v>
      </c>
      <c r="K167" s="59">
        <v>0</v>
      </c>
      <c r="L167" s="53" t="s">
        <v>42</v>
      </c>
      <c r="M167" s="59">
        <v>0</v>
      </c>
      <c r="N167" s="59">
        <v>0</v>
      </c>
      <c r="O167" s="59">
        <v>0</v>
      </c>
      <c r="P167" s="59">
        <v>0</v>
      </c>
      <c r="Q167" s="53" t="s">
        <v>42</v>
      </c>
      <c r="R167" s="59">
        <v>2.04291</v>
      </c>
      <c r="S167" s="59">
        <v>0</v>
      </c>
      <c r="T167" s="59">
        <v>0</v>
      </c>
      <c r="U167" s="59">
        <v>0</v>
      </c>
      <c r="V167" s="53" t="s">
        <v>42</v>
      </c>
    </row>
    <row r="168" spans="1:22" ht="13.05" customHeight="1" x14ac:dyDescent="0.3">
      <c r="A168" s="50" t="s">
        <v>44</v>
      </c>
      <c r="B168" s="50" t="s">
        <v>78</v>
      </c>
      <c r="C168" s="50" t="s">
        <v>163</v>
      </c>
      <c r="D168" s="50" t="s">
        <v>27</v>
      </c>
      <c r="E168" s="51">
        <v>1480</v>
      </c>
      <c r="F168" s="51">
        <v>148026</v>
      </c>
      <c r="G168" s="54" t="s">
        <v>179</v>
      </c>
      <c r="H168" s="59">
        <v>0</v>
      </c>
      <c r="I168" s="59">
        <v>0</v>
      </c>
      <c r="J168" s="59">
        <v>0</v>
      </c>
      <c r="K168" s="59">
        <v>0</v>
      </c>
      <c r="L168" s="53" t="s">
        <v>42</v>
      </c>
      <c r="M168" s="59">
        <v>0</v>
      </c>
      <c r="N168" s="59">
        <v>0</v>
      </c>
      <c r="O168" s="59">
        <v>0</v>
      </c>
      <c r="P168" s="59">
        <v>0</v>
      </c>
      <c r="Q168" s="53" t="s">
        <v>42</v>
      </c>
      <c r="R168" s="59">
        <v>72.253519999999995</v>
      </c>
      <c r="S168" s="59">
        <v>0.22101000000000001</v>
      </c>
      <c r="T168" s="59">
        <v>21.415769999999998</v>
      </c>
      <c r="U168" s="59">
        <v>0</v>
      </c>
      <c r="V168" s="53" t="s">
        <v>42</v>
      </c>
    </row>
    <row r="169" spans="1:22" ht="13.05" customHeight="1" x14ac:dyDescent="0.3">
      <c r="A169" s="50" t="s">
        <v>44</v>
      </c>
      <c r="B169" s="50" t="s">
        <v>78</v>
      </c>
      <c r="C169" s="50" t="s">
        <v>163</v>
      </c>
      <c r="D169" s="50" t="s">
        <v>27</v>
      </c>
      <c r="E169" s="51">
        <v>1480</v>
      </c>
      <c r="F169" s="51">
        <v>148028</v>
      </c>
      <c r="G169" s="54" t="s">
        <v>178</v>
      </c>
      <c r="H169" s="59">
        <v>0</v>
      </c>
      <c r="I169" s="59">
        <v>0</v>
      </c>
      <c r="J169" s="59">
        <v>0</v>
      </c>
      <c r="K169" s="59">
        <v>0</v>
      </c>
      <c r="L169" s="53" t="s">
        <v>42</v>
      </c>
      <c r="M169" s="59">
        <v>0</v>
      </c>
      <c r="N169" s="59">
        <v>0</v>
      </c>
      <c r="O169" s="59">
        <v>0</v>
      </c>
      <c r="P169" s="59">
        <v>0</v>
      </c>
      <c r="Q169" s="53" t="s">
        <v>42</v>
      </c>
      <c r="R169" s="59">
        <v>200.24391</v>
      </c>
      <c r="S169" s="59">
        <v>0.32948000000000011</v>
      </c>
      <c r="T169" s="59">
        <v>27.88982</v>
      </c>
      <c r="U169" s="59">
        <v>0</v>
      </c>
      <c r="V169" s="53" t="s">
        <v>42</v>
      </c>
    </row>
    <row r="170" spans="1:22" ht="13.05" customHeight="1" x14ac:dyDescent="0.3">
      <c r="A170" s="50" t="s">
        <v>44</v>
      </c>
      <c r="B170" s="50" t="s">
        <v>78</v>
      </c>
      <c r="C170" s="50" t="s">
        <v>163</v>
      </c>
      <c r="D170" s="50" t="s">
        <v>27</v>
      </c>
      <c r="E170" s="51">
        <v>1480</v>
      </c>
      <c r="F170" s="51">
        <v>148044</v>
      </c>
      <c r="G170" s="54" t="s">
        <v>177</v>
      </c>
      <c r="H170" s="59">
        <v>0</v>
      </c>
      <c r="I170" s="59">
        <v>0</v>
      </c>
      <c r="J170" s="59">
        <v>0</v>
      </c>
      <c r="K170" s="59">
        <v>0</v>
      </c>
      <c r="L170" s="53" t="s">
        <v>42</v>
      </c>
      <c r="M170" s="59">
        <v>0</v>
      </c>
      <c r="N170" s="59">
        <v>0</v>
      </c>
      <c r="O170" s="59">
        <v>0</v>
      </c>
      <c r="P170" s="59">
        <v>0</v>
      </c>
      <c r="Q170" s="53" t="s">
        <v>42</v>
      </c>
      <c r="R170" s="59">
        <v>77.310879999999997</v>
      </c>
      <c r="S170" s="59">
        <v>0</v>
      </c>
      <c r="T170" s="59">
        <v>43.657339999999998</v>
      </c>
      <c r="U170" s="59">
        <v>0</v>
      </c>
      <c r="V170" s="53" t="s">
        <v>42</v>
      </c>
    </row>
    <row r="171" spans="1:22" ht="13.05" customHeight="1" x14ac:dyDescent="0.3">
      <c r="A171" s="50" t="s">
        <v>44</v>
      </c>
      <c r="B171" s="50" t="s">
        <v>78</v>
      </c>
      <c r="C171" s="50" t="s">
        <v>163</v>
      </c>
      <c r="D171" s="50" t="s">
        <v>27</v>
      </c>
      <c r="E171" s="51">
        <v>1480</v>
      </c>
      <c r="F171" s="51">
        <v>148051</v>
      </c>
      <c r="G171" s="54" t="s">
        <v>176</v>
      </c>
      <c r="H171" s="59">
        <v>0</v>
      </c>
      <c r="I171" s="59">
        <v>0</v>
      </c>
      <c r="J171" s="59">
        <v>0</v>
      </c>
      <c r="K171" s="59">
        <v>0</v>
      </c>
      <c r="L171" s="53" t="s">
        <v>42</v>
      </c>
      <c r="M171" s="59">
        <v>0</v>
      </c>
      <c r="N171" s="59">
        <v>0</v>
      </c>
      <c r="O171" s="59">
        <v>0</v>
      </c>
      <c r="P171" s="59">
        <v>0</v>
      </c>
      <c r="Q171" s="53" t="s">
        <v>42</v>
      </c>
      <c r="R171" s="59">
        <v>1.833</v>
      </c>
      <c r="S171" s="59">
        <v>0</v>
      </c>
      <c r="T171" s="59">
        <v>0</v>
      </c>
      <c r="U171" s="59">
        <v>0</v>
      </c>
      <c r="V171" s="53" t="s">
        <v>42</v>
      </c>
    </row>
    <row r="172" spans="1:22" ht="13.05" customHeight="1" x14ac:dyDescent="0.3">
      <c r="A172" s="50" t="s">
        <v>44</v>
      </c>
      <c r="B172" s="50" t="s">
        <v>78</v>
      </c>
      <c r="C172" s="50" t="s">
        <v>163</v>
      </c>
      <c r="D172" s="50" t="s">
        <v>27</v>
      </c>
      <c r="E172" s="51">
        <v>1480</v>
      </c>
      <c r="F172" s="51">
        <v>148053</v>
      </c>
      <c r="G172" s="54" t="s">
        <v>175</v>
      </c>
      <c r="H172" s="59">
        <v>0</v>
      </c>
      <c r="I172" s="59">
        <v>0</v>
      </c>
      <c r="J172" s="59">
        <v>0</v>
      </c>
      <c r="K172" s="59">
        <v>0</v>
      </c>
      <c r="L172" s="53" t="s">
        <v>42</v>
      </c>
      <c r="M172" s="59">
        <v>0</v>
      </c>
      <c r="N172" s="59">
        <v>0</v>
      </c>
      <c r="O172" s="59">
        <v>0</v>
      </c>
      <c r="P172" s="59">
        <v>0</v>
      </c>
      <c r="Q172" s="53" t="s">
        <v>42</v>
      </c>
      <c r="R172" s="59">
        <v>7.0209400000000004</v>
      </c>
      <c r="S172" s="59">
        <v>0</v>
      </c>
      <c r="T172" s="59">
        <v>0</v>
      </c>
      <c r="U172" s="59">
        <v>0</v>
      </c>
      <c r="V172" s="53" t="s">
        <v>42</v>
      </c>
    </row>
    <row r="173" spans="1:22" ht="13.05" customHeight="1" x14ac:dyDescent="0.3">
      <c r="A173" s="50" t="s">
        <v>44</v>
      </c>
      <c r="B173" s="50" t="s">
        <v>78</v>
      </c>
      <c r="C173" s="50" t="s">
        <v>163</v>
      </c>
      <c r="D173" s="50" t="s">
        <v>27</v>
      </c>
      <c r="E173" s="51">
        <v>1480</v>
      </c>
      <c r="F173" s="51">
        <v>148061</v>
      </c>
      <c r="G173" s="54" t="s">
        <v>174</v>
      </c>
      <c r="H173" s="59">
        <v>0</v>
      </c>
      <c r="I173" s="59">
        <v>0</v>
      </c>
      <c r="J173" s="59">
        <v>0</v>
      </c>
      <c r="K173" s="59">
        <v>0</v>
      </c>
      <c r="L173" s="53" t="s">
        <v>42</v>
      </c>
      <c r="M173" s="59">
        <v>0</v>
      </c>
      <c r="N173" s="59">
        <v>0</v>
      </c>
      <c r="O173" s="59">
        <v>0</v>
      </c>
      <c r="P173" s="59">
        <v>0</v>
      </c>
      <c r="Q173" s="53" t="s">
        <v>42</v>
      </c>
      <c r="R173" s="59">
        <v>3.3727999999999998</v>
      </c>
      <c r="S173" s="59">
        <v>0</v>
      </c>
      <c r="T173" s="59">
        <v>0</v>
      </c>
      <c r="U173" s="59">
        <v>0</v>
      </c>
      <c r="V173" s="53" t="s">
        <v>42</v>
      </c>
    </row>
    <row r="174" spans="1:22" ht="13.05" customHeight="1" x14ac:dyDescent="0.3">
      <c r="A174" s="50" t="s">
        <v>44</v>
      </c>
      <c r="B174" s="50" t="s">
        <v>78</v>
      </c>
      <c r="C174" s="50" t="s">
        <v>163</v>
      </c>
      <c r="D174" s="50" t="s">
        <v>27</v>
      </c>
      <c r="E174" s="51">
        <v>1480</v>
      </c>
      <c r="F174" s="51">
        <v>148062</v>
      </c>
      <c r="G174" s="54" t="s">
        <v>173</v>
      </c>
      <c r="H174" s="59">
        <v>0</v>
      </c>
      <c r="I174" s="59">
        <v>0</v>
      </c>
      <c r="J174" s="59">
        <v>0</v>
      </c>
      <c r="K174" s="59">
        <v>0</v>
      </c>
      <c r="L174" s="53" t="s">
        <v>42</v>
      </c>
      <c r="M174" s="59">
        <v>0</v>
      </c>
      <c r="N174" s="59">
        <v>0</v>
      </c>
      <c r="O174" s="59">
        <v>0</v>
      </c>
      <c r="P174" s="59">
        <v>0</v>
      </c>
      <c r="Q174" s="53" t="s">
        <v>42</v>
      </c>
      <c r="R174" s="59">
        <v>16.940799999999999</v>
      </c>
      <c r="S174" s="59">
        <v>0</v>
      </c>
      <c r="T174" s="59">
        <v>0</v>
      </c>
      <c r="U174" s="59">
        <v>0</v>
      </c>
      <c r="V174" s="53" t="s">
        <v>42</v>
      </c>
    </row>
    <row r="175" spans="1:22" ht="13.05" customHeight="1" x14ac:dyDescent="0.3">
      <c r="A175" s="50" t="s">
        <v>44</v>
      </c>
      <c r="B175" s="50" t="s">
        <v>78</v>
      </c>
      <c r="C175" s="50" t="s">
        <v>163</v>
      </c>
      <c r="D175" s="50" t="s">
        <v>27</v>
      </c>
      <c r="E175" s="51">
        <v>1480</v>
      </c>
      <c r="F175" s="51">
        <v>148063</v>
      </c>
      <c r="G175" s="54" t="s">
        <v>172</v>
      </c>
      <c r="H175" s="59">
        <v>0</v>
      </c>
      <c r="I175" s="59">
        <v>0</v>
      </c>
      <c r="J175" s="59">
        <v>0</v>
      </c>
      <c r="K175" s="59">
        <v>0</v>
      </c>
      <c r="L175" s="53" t="s">
        <v>42</v>
      </c>
      <c r="M175" s="59">
        <v>0</v>
      </c>
      <c r="N175" s="59">
        <v>0</v>
      </c>
      <c r="O175" s="59">
        <v>0</v>
      </c>
      <c r="P175" s="59">
        <v>0</v>
      </c>
      <c r="Q175" s="53" t="s">
        <v>42</v>
      </c>
      <c r="R175" s="59">
        <v>1.52</v>
      </c>
      <c r="S175" s="59">
        <v>0</v>
      </c>
      <c r="T175" s="59">
        <v>0</v>
      </c>
      <c r="U175" s="59">
        <v>0</v>
      </c>
      <c r="V175" s="53" t="s">
        <v>42</v>
      </c>
    </row>
    <row r="176" spans="1:22" ht="13.05" customHeight="1" x14ac:dyDescent="0.3">
      <c r="A176" s="50" t="s">
        <v>44</v>
      </c>
      <c r="B176" s="50" t="s">
        <v>78</v>
      </c>
      <c r="C176" s="50" t="s">
        <v>163</v>
      </c>
      <c r="D176" s="50" t="s">
        <v>27</v>
      </c>
      <c r="E176" s="51">
        <v>1480</v>
      </c>
      <c r="F176" s="51">
        <v>148064</v>
      </c>
      <c r="G176" s="54" t="s">
        <v>171</v>
      </c>
      <c r="H176" s="59">
        <v>0</v>
      </c>
      <c r="I176" s="59">
        <v>0</v>
      </c>
      <c r="J176" s="59">
        <v>0</v>
      </c>
      <c r="K176" s="59">
        <v>0</v>
      </c>
      <c r="L176" s="53" t="s">
        <v>42</v>
      </c>
      <c r="M176" s="59">
        <v>0</v>
      </c>
      <c r="N176" s="59">
        <v>0</v>
      </c>
      <c r="O176" s="59">
        <v>0</v>
      </c>
      <c r="P176" s="59">
        <v>0</v>
      </c>
      <c r="Q176" s="53" t="s">
        <v>42</v>
      </c>
      <c r="R176" s="59">
        <v>11.513339999999999</v>
      </c>
      <c r="S176" s="59">
        <v>0</v>
      </c>
      <c r="T176" s="59">
        <v>0</v>
      </c>
      <c r="U176" s="59">
        <v>0</v>
      </c>
      <c r="V176" s="53" t="s">
        <v>42</v>
      </c>
    </row>
    <row r="177" spans="1:22" ht="13.05" customHeight="1" x14ac:dyDescent="0.3">
      <c r="A177" s="50" t="s">
        <v>44</v>
      </c>
      <c r="B177" s="50" t="s">
        <v>78</v>
      </c>
      <c r="C177" s="50" t="s">
        <v>163</v>
      </c>
      <c r="D177" s="50" t="s">
        <v>27</v>
      </c>
      <c r="E177" s="51">
        <v>1480</v>
      </c>
      <c r="F177" s="51">
        <v>148072</v>
      </c>
      <c r="G177" s="54" t="s">
        <v>170</v>
      </c>
      <c r="H177" s="59">
        <v>0</v>
      </c>
      <c r="I177" s="59">
        <v>0</v>
      </c>
      <c r="J177" s="59">
        <v>0</v>
      </c>
      <c r="K177" s="59">
        <v>0</v>
      </c>
      <c r="L177" s="53" t="s">
        <v>42</v>
      </c>
      <c r="M177" s="59">
        <v>0</v>
      </c>
      <c r="N177" s="59">
        <v>0</v>
      </c>
      <c r="O177" s="59">
        <v>0</v>
      </c>
      <c r="P177" s="59">
        <v>0</v>
      </c>
      <c r="Q177" s="53" t="s">
        <v>42</v>
      </c>
      <c r="R177" s="59">
        <v>56.793309999999998</v>
      </c>
      <c r="S177" s="59">
        <v>1.99949</v>
      </c>
      <c r="T177" s="59">
        <v>0.22702</v>
      </c>
      <c r="U177" s="59">
        <v>0</v>
      </c>
      <c r="V177" s="53" t="s">
        <v>42</v>
      </c>
    </row>
    <row r="178" spans="1:22" ht="13.05" customHeight="1" x14ac:dyDescent="0.3">
      <c r="A178" s="50" t="s">
        <v>44</v>
      </c>
      <c r="B178" s="50" t="s">
        <v>78</v>
      </c>
      <c r="C178" s="50" t="s">
        <v>163</v>
      </c>
      <c r="D178" s="50" t="s">
        <v>27</v>
      </c>
      <c r="E178" s="51">
        <v>1480</v>
      </c>
      <c r="F178" s="51">
        <v>148075</v>
      </c>
      <c r="G178" s="54" t="s">
        <v>169</v>
      </c>
      <c r="H178" s="59">
        <v>0</v>
      </c>
      <c r="I178" s="59">
        <v>0</v>
      </c>
      <c r="J178" s="59">
        <v>0</v>
      </c>
      <c r="K178" s="59">
        <v>0</v>
      </c>
      <c r="L178" s="53" t="s">
        <v>42</v>
      </c>
      <c r="M178" s="59">
        <v>0</v>
      </c>
      <c r="N178" s="59">
        <v>0</v>
      </c>
      <c r="O178" s="59">
        <v>0</v>
      </c>
      <c r="P178" s="59">
        <v>0</v>
      </c>
      <c r="Q178" s="53" t="s">
        <v>42</v>
      </c>
      <c r="R178" s="59">
        <v>15.07</v>
      </c>
      <c r="S178" s="59">
        <v>0</v>
      </c>
      <c r="T178" s="59">
        <v>35.984940000000002</v>
      </c>
      <c r="U178" s="59">
        <v>0</v>
      </c>
      <c r="V178" s="53" t="s">
        <v>42</v>
      </c>
    </row>
    <row r="179" spans="1:22" ht="13.05" customHeight="1" thickBot="1" x14ac:dyDescent="0.35">
      <c r="A179" s="50" t="s">
        <v>44</v>
      </c>
      <c r="B179" s="50" t="s">
        <v>78</v>
      </c>
      <c r="C179" s="50" t="s">
        <v>163</v>
      </c>
      <c r="D179" s="50" t="s">
        <v>27</v>
      </c>
      <c r="E179" s="51">
        <v>1480</v>
      </c>
      <c r="F179" s="51">
        <v>148091</v>
      </c>
      <c r="G179" s="54" t="s">
        <v>168</v>
      </c>
      <c r="H179" s="59">
        <v>0</v>
      </c>
      <c r="I179" s="59">
        <v>0</v>
      </c>
      <c r="J179" s="59">
        <v>0</v>
      </c>
      <c r="K179" s="59">
        <v>0</v>
      </c>
      <c r="L179" s="53" t="s">
        <v>42</v>
      </c>
      <c r="M179" s="59">
        <v>0</v>
      </c>
      <c r="N179" s="59">
        <v>0</v>
      </c>
      <c r="O179" s="59">
        <v>0</v>
      </c>
      <c r="P179" s="59">
        <v>0</v>
      </c>
      <c r="Q179" s="53" t="s">
        <v>42</v>
      </c>
      <c r="R179" s="59">
        <v>22.376819999999999</v>
      </c>
      <c r="S179" s="59">
        <v>0</v>
      </c>
      <c r="T179" s="59">
        <v>28.301770000000001</v>
      </c>
      <c r="U179" s="59">
        <v>0</v>
      </c>
      <c r="V179" s="53" t="s">
        <v>42</v>
      </c>
    </row>
    <row r="180" spans="1:22" ht="13.05" customHeight="1" thickBot="1" x14ac:dyDescent="0.35">
      <c r="A180" s="50" t="s">
        <v>44</v>
      </c>
      <c r="B180" s="50" t="s">
        <v>78</v>
      </c>
      <c r="C180" s="50" t="s">
        <v>163</v>
      </c>
      <c r="D180" s="50" t="s">
        <v>27</v>
      </c>
      <c r="E180" s="51">
        <v>1480</v>
      </c>
      <c r="F180" s="48" t="s">
        <v>45</v>
      </c>
      <c r="G180" s="47"/>
      <c r="H180" s="45">
        <v>1356.1</v>
      </c>
      <c r="I180" s="45">
        <v>9.9999999999999964</v>
      </c>
      <c r="J180" s="45">
        <v>1682.048416666667</v>
      </c>
      <c r="K180" s="45">
        <v>0</v>
      </c>
      <c r="L180" s="46" t="s">
        <v>42</v>
      </c>
      <c r="M180" s="45">
        <v>529.36666666666679</v>
      </c>
      <c r="N180" s="45">
        <v>3.3333333333333321</v>
      </c>
      <c r="O180" s="45">
        <v>291.25833333333333</v>
      </c>
      <c r="P180" s="45">
        <v>0</v>
      </c>
      <c r="Q180" s="46" t="s">
        <v>42</v>
      </c>
      <c r="R180" s="45">
        <v>512.19066000000009</v>
      </c>
      <c r="S180" s="45">
        <v>2.549980000000001</v>
      </c>
      <c r="T180" s="45">
        <v>159.40459999999999</v>
      </c>
      <c r="U180" s="45">
        <v>0</v>
      </c>
      <c r="V180" s="46" t="s">
        <v>42</v>
      </c>
    </row>
    <row r="181" spans="1:22" ht="13.05" customHeight="1" x14ac:dyDescent="0.3">
      <c r="A181" s="50" t="s">
        <v>44</v>
      </c>
      <c r="B181" s="50" t="s">
        <v>78</v>
      </c>
      <c r="C181" s="50" t="s">
        <v>163</v>
      </c>
      <c r="D181" s="50" t="s">
        <v>27</v>
      </c>
      <c r="E181" s="51">
        <v>1630</v>
      </c>
      <c r="F181" s="51">
        <v>163015</v>
      </c>
      <c r="G181" s="54" t="s">
        <v>167</v>
      </c>
      <c r="H181" s="59">
        <v>0</v>
      </c>
      <c r="I181" s="59">
        <v>0</v>
      </c>
      <c r="J181" s="59">
        <v>0</v>
      </c>
      <c r="K181" s="59">
        <v>0</v>
      </c>
      <c r="L181" s="53" t="s">
        <v>42</v>
      </c>
      <c r="M181" s="59">
        <v>0</v>
      </c>
      <c r="N181" s="59">
        <v>0</v>
      </c>
      <c r="O181" s="59">
        <v>0</v>
      </c>
      <c r="P181" s="59">
        <v>0</v>
      </c>
      <c r="Q181" s="53" t="s">
        <v>42</v>
      </c>
      <c r="R181" s="59">
        <v>6.2913000000000006</v>
      </c>
      <c r="S181" s="59">
        <v>0</v>
      </c>
      <c r="T181" s="59">
        <v>0</v>
      </c>
      <c r="U181" s="59">
        <v>0</v>
      </c>
      <c r="V181" s="53" t="s">
        <v>42</v>
      </c>
    </row>
    <row r="182" spans="1:22" ht="13.05" customHeight="1" x14ac:dyDescent="0.3">
      <c r="A182" s="50" t="s">
        <v>44</v>
      </c>
      <c r="B182" s="50" t="s">
        <v>78</v>
      </c>
      <c r="C182" s="50" t="s">
        <v>163</v>
      </c>
      <c r="D182" s="50" t="s">
        <v>27</v>
      </c>
      <c r="E182" s="51">
        <v>1630</v>
      </c>
      <c r="F182" s="51">
        <v>163017</v>
      </c>
      <c r="G182" s="54" t="s">
        <v>166</v>
      </c>
      <c r="H182" s="59">
        <v>0</v>
      </c>
      <c r="I182" s="59">
        <v>0</v>
      </c>
      <c r="J182" s="59">
        <v>0</v>
      </c>
      <c r="K182" s="59">
        <v>0</v>
      </c>
      <c r="L182" s="53" t="s">
        <v>42</v>
      </c>
      <c r="M182" s="59">
        <v>0</v>
      </c>
      <c r="N182" s="59">
        <v>0</v>
      </c>
      <c r="O182" s="59">
        <v>0</v>
      </c>
      <c r="P182" s="59">
        <v>0</v>
      </c>
      <c r="Q182" s="53" t="s">
        <v>42</v>
      </c>
      <c r="R182" s="59">
        <v>9.7651199999999996</v>
      </c>
      <c r="S182" s="59">
        <v>0</v>
      </c>
      <c r="T182" s="59">
        <v>0</v>
      </c>
      <c r="U182" s="59">
        <v>0</v>
      </c>
      <c r="V182" s="53" t="s">
        <v>42</v>
      </c>
    </row>
    <row r="183" spans="1:22" ht="13.05" customHeight="1" thickBot="1" x14ac:dyDescent="0.35">
      <c r="A183" s="50" t="s">
        <v>44</v>
      </c>
      <c r="B183" s="50" t="s">
        <v>78</v>
      </c>
      <c r="C183" s="50" t="s">
        <v>163</v>
      </c>
      <c r="D183" s="50" t="s">
        <v>27</v>
      </c>
      <c r="E183" s="51">
        <v>1630</v>
      </c>
      <c r="F183" s="51">
        <v>163019</v>
      </c>
      <c r="G183" s="54" t="s">
        <v>165</v>
      </c>
      <c r="H183" s="59">
        <v>0</v>
      </c>
      <c r="I183" s="59">
        <v>0</v>
      </c>
      <c r="J183" s="59">
        <v>0</v>
      </c>
      <c r="K183" s="59">
        <v>0</v>
      </c>
      <c r="L183" s="53" t="s">
        <v>42</v>
      </c>
      <c r="M183" s="59">
        <v>0</v>
      </c>
      <c r="N183" s="59">
        <v>0</v>
      </c>
      <c r="O183" s="59">
        <v>0</v>
      </c>
      <c r="P183" s="59">
        <v>0</v>
      </c>
      <c r="Q183" s="53" t="s">
        <v>42</v>
      </c>
      <c r="R183" s="59">
        <v>20.320039999999999</v>
      </c>
      <c r="S183" s="59">
        <v>0</v>
      </c>
      <c r="T183" s="59">
        <v>0</v>
      </c>
      <c r="U183" s="59">
        <v>0</v>
      </c>
      <c r="V183" s="53" t="s">
        <v>42</v>
      </c>
    </row>
    <row r="184" spans="1:22" ht="13.05" customHeight="1" thickBot="1" x14ac:dyDescent="0.35">
      <c r="A184" s="50" t="s">
        <v>44</v>
      </c>
      <c r="B184" s="50" t="s">
        <v>78</v>
      </c>
      <c r="C184" s="50" t="s">
        <v>163</v>
      </c>
      <c r="D184" s="50" t="s">
        <v>27</v>
      </c>
      <c r="E184" s="51">
        <v>1630</v>
      </c>
      <c r="F184" s="48" t="s">
        <v>45</v>
      </c>
      <c r="G184" s="47"/>
      <c r="H184" s="45">
        <v>0</v>
      </c>
      <c r="I184" s="45">
        <v>0</v>
      </c>
      <c r="J184" s="45">
        <v>0</v>
      </c>
      <c r="K184" s="45">
        <v>0</v>
      </c>
      <c r="L184" s="46" t="s">
        <v>42</v>
      </c>
      <c r="M184" s="45">
        <v>0</v>
      </c>
      <c r="N184" s="45">
        <v>0</v>
      </c>
      <c r="O184" s="45">
        <v>0</v>
      </c>
      <c r="P184" s="45">
        <v>0</v>
      </c>
      <c r="Q184" s="46" t="s">
        <v>42</v>
      </c>
      <c r="R184" s="45">
        <v>36.376460000000002</v>
      </c>
      <c r="S184" s="45">
        <v>0</v>
      </c>
      <c r="T184" s="45">
        <v>0</v>
      </c>
      <c r="U184" s="45">
        <v>0</v>
      </c>
      <c r="V184" s="46" t="s">
        <v>42</v>
      </c>
    </row>
    <row r="185" spans="1:22" ht="13.05" customHeight="1" thickBot="1" x14ac:dyDescent="0.35">
      <c r="A185" s="50" t="s">
        <v>44</v>
      </c>
      <c r="B185" s="50" t="s">
        <v>78</v>
      </c>
      <c r="C185" s="50" t="s">
        <v>163</v>
      </c>
      <c r="D185" s="50" t="s">
        <v>27</v>
      </c>
      <c r="E185" s="51">
        <v>1650</v>
      </c>
      <c r="F185" s="51">
        <v>165000</v>
      </c>
      <c r="G185" s="54" t="s">
        <v>164</v>
      </c>
      <c r="H185" s="59">
        <v>396.1</v>
      </c>
      <c r="I185" s="59">
        <v>0</v>
      </c>
      <c r="J185" s="59">
        <v>0</v>
      </c>
      <c r="K185" s="59">
        <v>0</v>
      </c>
      <c r="L185" s="53" t="s">
        <v>42</v>
      </c>
      <c r="M185" s="59">
        <v>132.0333333333333</v>
      </c>
      <c r="N185" s="59">
        <v>0</v>
      </c>
      <c r="O185" s="59">
        <v>0</v>
      </c>
      <c r="P185" s="59">
        <v>0</v>
      </c>
      <c r="Q185" s="53" t="s">
        <v>42</v>
      </c>
      <c r="R185" s="59">
        <v>0</v>
      </c>
      <c r="S185" s="59">
        <v>0</v>
      </c>
      <c r="T185" s="59">
        <v>0</v>
      </c>
      <c r="U185" s="59">
        <v>0</v>
      </c>
      <c r="V185" s="53" t="s">
        <v>42</v>
      </c>
    </row>
    <row r="186" spans="1:22" ht="13.05" customHeight="1" thickBot="1" x14ac:dyDescent="0.35">
      <c r="A186" s="50" t="s">
        <v>44</v>
      </c>
      <c r="B186" s="50" t="s">
        <v>78</v>
      </c>
      <c r="C186" s="50" t="s">
        <v>163</v>
      </c>
      <c r="D186" s="50" t="s">
        <v>27</v>
      </c>
      <c r="E186" s="51">
        <v>1650</v>
      </c>
      <c r="F186" s="48" t="s">
        <v>45</v>
      </c>
      <c r="G186" s="47"/>
      <c r="H186" s="45">
        <v>396.1</v>
      </c>
      <c r="I186" s="45">
        <v>0</v>
      </c>
      <c r="J186" s="45">
        <v>0</v>
      </c>
      <c r="K186" s="45">
        <v>0</v>
      </c>
      <c r="L186" s="46" t="s">
        <v>42</v>
      </c>
      <c r="M186" s="45">
        <v>132.0333333333333</v>
      </c>
      <c r="N186" s="45">
        <v>0</v>
      </c>
      <c r="O186" s="45">
        <v>0</v>
      </c>
      <c r="P186" s="45">
        <v>0</v>
      </c>
      <c r="Q186" s="46" t="s">
        <v>42</v>
      </c>
      <c r="R186" s="45">
        <v>0</v>
      </c>
      <c r="S186" s="45">
        <v>0</v>
      </c>
      <c r="T186" s="45">
        <v>0</v>
      </c>
      <c r="U186" s="45">
        <v>0</v>
      </c>
      <c r="V186" s="46" t="s">
        <v>42</v>
      </c>
    </row>
    <row r="187" spans="1:22" ht="13.05" customHeight="1" thickBot="1" x14ac:dyDescent="0.35">
      <c r="A187" s="50" t="s">
        <v>44</v>
      </c>
      <c r="B187" s="50" t="s">
        <v>78</v>
      </c>
      <c r="C187" s="50" t="s">
        <v>163</v>
      </c>
      <c r="D187" s="50" t="s">
        <v>27</v>
      </c>
      <c r="E187" s="48" t="s">
        <v>48</v>
      </c>
      <c r="F187" s="48"/>
      <c r="G187" s="47"/>
      <c r="H187" s="45">
        <v>9583.4350007999965</v>
      </c>
      <c r="I187" s="45">
        <v>9.9999999999999964</v>
      </c>
      <c r="J187" s="45">
        <v>10280.236213333341</v>
      </c>
      <c r="K187" s="45">
        <v>119.44</v>
      </c>
      <c r="L187" s="46" t="s">
        <v>42</v>
      </c>
      <c r="M187" s="45">
        <v>2505.3443335999991</v>
      </c>
      <c r="N187" s="45">
        <v>3.3333333333333321</v>
      </c>
      <c r="O187" s="45">
        <v>1073.905208096666</v>
      </c>
      <c r="P187" s="45">
        <v>39.813333333333333</v>
      </c>
      <c r="Q187" s="46" t="s">
        <v>42</v>
      </c>
      <c r="R187" s="45">
        <v>1764.5373500000001</v>
      </c>
      <c r="S187" s="45">
        <v>9.6508800000000008</v>
      </c>
      <c r="T187" s="45">
        <v>911.3589300000001</v>
      </c>
      <c r="U187" s="45">
        <v>0</v>
      </c>
      <c r="V187" s="46" t="s">
        <v>42</v>
      </c>
    </row>
    <row r="188" spans="1:22" ht="13.05" customHeight="1" thickBot="1" x14ac:dyDescent="0.35">
      <c r="A188" s="50" t="s">
        <v>44</v>
      </c>
      <c r="B188" s="50" t="s">
        <v>78</v>
      </c>
      <c r="C188" s="50" t="s">
        <v>163</v>
      </c>
      <c r="D188" s="48" t="s">
        <v>45</v>
      </c>
      <c r="E188" s="48"/>
      <c r="F188" s="48"/>
      <c r="G188" s="47"/>
      <c r="H188" s="62">
        <v>9583.4350007999965</v>
      </c>
      <c r="I188" s="62">
        <v>9.9999999999999964</v>
      </c>
      <c r="J188" s="62">
        <v>10280.236213333341</v>
      </c>
      <c r="K188" s="62">
        <v>119.44</v>
      </c>
      <c r="L188" s="63" t="s">
        <v>42</v>
      </c>
      <c r="M188" s="62">
        <v>2505.3443335999991</v>
      </c>
      <c r="N188" s="62">
        <v>3.3333333333333321</v>
      </c>
      <c r="O188" s="62">
        <v>1073.905208096666</v>
      </c>
      <c r="P188" s="62">
        <v>39.813333333333333</v>
      </c>
      <c r="Q188" s="63" t="s">
        <v>42</v>
      </c>
      <c r="R188" s="62">
        <v>1765.4373499999999</v>
      </c>
      <c r="S188" s="62">
        <v>9.6508800000000008</v>
      </c>
      <c r="T188" s="62">
        <v>911.3589300000001</v>
      </c>
      <c r="U188" s="62">
        <v>0</v>
      </c>
      <c r="V188" s="46" t="s">
        <v>42</v>
      </c>
    </row>
    <row r="189" spans="1:22" ht="13.05" customHeight="1" x14ac:dyDescent="0.3">
      <c r="A189" s="50" t="s">
        <v>44</v>
      </c>
      <c r="B189" s="50" t="s">
        <v>78</v>
      </c>
      <c r="C189" s="50" t="s">
        <v>86</v>
      </c>
      <c r="D189" s="50" t="s">
        <v>24</v>
      </c>
      <c r="E189" s="51">
        <v>11</v>
      </c>
      <c r="F189" s="51">
        <v>111101</v>
      </c>
      <c r="G189" s="54" t="s">
        <v>162</v>
      </c>
      <c r="H189" s="59">
        <v>11674.117324707029</v>
      </c>
      <c r="I189" s="59">
        <v>0</v>
      </c>
      <c r="J189" s="59">
        <v>0</v>
      </c>
      <c r="K189" s="59">
        <v>0</v>
      </c>
      <c r="L189" s="53" t="s">
        <v>42</v>
      </c>
      <c r="M189" s="59">
        <v>4112.3952514648436</v>
      </c>
      <c r="N189" s="59">
        <v>0</v>
      </c>
      <c r="O189" s="59">
        <v>0</v>
      </c>
      <c r="P189" s="59">
        <v>0</v>
      </c>
      <c r="Q189" s="53" t="s">
        <v>42</v>
      </c>
      <c r="R189" s="59">
        <v>3651.9627700000001</v>
      </c>
      <c r="S189" s="59">
        <v>0</v>
      </c>
      <c r="T189" s="59">
        <v>0</v>
      </c>
      <c r="U189" s="59">
        <v>0</v>
      </c>
      <c r="V189" s="53" t="s">
        <v>42</v>
      </c>
    </row>
    <row r="190" spans="1:22" ht="13.05" customHeight="1" x14ac:dyDescent="0.3">
      <c r="A190" s="50" t="s">
        <v>44</v>
      </c>
      <c r="B190" s="50" t="s">
        <v>78</v>
      </c>
      <c r="C190" s="50" t="s">
        <v>86</v>
      </c>
      <c r="D190" s="50" t="s">
        <v>24</v>
      </c>
      <c r="E190" s="51">
        <v>11</v>
      </c>
      <c r="F190" s="51">
        <v>111107</v>
      </c>
      <c r="G190" s="54" t="s">
        <v>161</v>
      </c>
      <c r="H190" s="59">
        <v>2246.95777734375</v>
      </c>
      <c r="I190" s="59">
        <v>0</v>
      </c>
      <c r="J190" s="59">
        <v>0</v>
      </c>
      <c r="K190" s="59">
        <v>0</v>
      </c>
      <c r="L190" s="53" t="s">
        <v>42</v>
      </c>
      <c r="M190" s="59">
        <v>241.56212109374999</v>
      </c>
      <c r="N190" s="59">
        <v>0</v>
      </c>
      <c r="O190" s="59">
        <v>0</v>
      </c>
      <c r="P190" s="59">
        <v>0</v>
      </c>
      <c r="Q190" s="53" t="s">
        <v>42</v>
      </c>
      <c r="R190" s="59">
        <v>203.99632</v>
      </c>
      <c r="S190" s="59">
        <v>0</v>
      </c>
      <c r="T190" s="59">
        <v>0</v>
      </c>
      <c r="U190" s="59">
        <v>0</v>
      </c>
      <c r="V190" s="53" t="s">
        <v>42</v>
      </c>
    </row>
    <row r="191" spans="1:22" ht="13.05" customHeight="1" x14ac:dyDescent="0.3">
      <c r="A191" s="50" t="s">
        <v>44</v>
      </c>
      <c r="B191" s="50" t="s">
        <v>78</v>
      </c>
      <c r="C191" s="50" t="s">
        <v>86</v>
      </c>
      <c r="D191" s="50" t="s">
        <v>24</v>
      </c>
      <c r="E191" s="51">
        <v>11</v>
      </c>
      <c r="F191" s="51">
        <v>111111</v>
      </c>
      <c r="G191" s="54" t="s">
        <v>160</v>
      </c>
      <c r="H191" s="59">
        <v>22212.12888818359</v>
      </c>
      <c r="I191" s="59">
        <v>0</v>
      </c>
      <c r="J191" s="59">
        <v>0</v>
      </c>
      <c r="K191" s="59">
        <v>0</v>
      </c>
      <c r="L191" s="53" t="s">
        <v>42</v>
      </c>
      <c r="M191" s="59">
        <v>7055.7611999511719</v>
      </c>
      <c r="N191" s="59">
        <v>0</v>
      </c>
      <c r="O191" s="59">
        <v>0</v>
      </c>
      <c r="P191" s="59">
        <v>0</v>
      </c>
      <c r="Q191" s="53" t="s">
        <v>42</v>
      </c>
      <c r="R191" s="59">
        <v>5970.47372</v>
      </c>
      <c r="S191" s="59">
        <v>0</v>
      </c>
      <c r="T191" s="59">
        <v>0</v>
      </c>
      <c r="U191" s="59">
        <v>0</v>
      </c>
      <c r="V191" s="53" t="s">
        <v>42</v>
      </c>
    </row>
    <row r="192" spans="1:22" ht="13.05" customHeight="1" x14ac:dyDescent="0.3">
      <c r="A192" s="50" t="s">
        <v>44</v>
      </c>
      <c r="B192" s="50" t="s">
        <v>78</v>
      </c>
      <c r="C192" s="50" t="s">
        <v>86</v>
      </c>
      <c r="D192" s="50" t="s">
        <v>24</v>
      </c>
      <c r="E192" s="51">
        <v>11</v>
      </c>
      <c r="F192" s="51">
        <v>111114</v>
      </c>
      <c r="G192" s="54" t="s">
        <v>159</v>
      </c>
      <c r="H192" s="59">
        <v>3643.5043164062499</v>
      </c>
      <c r="I192" s="59">
        <v>0</v>
      </c>
      <c r="J192" s="59">
        <v>0</v>
      </c>
      <c r="K192" s="59">
        <v>0</v>
      </c>
      <c r="L192" s="53" t="s">
        <v>42</v>
      </c>
      <c r="M192" s="59">
        <v>830.62281445312499</v>
      </c>
      <c r="N192" s="59">
        <v>0</v>
      </c>
      <c r="O192" s="59">
        <v>0</v>
      </c>
      <c r="P192" s="59">
        <v>0</v>
      </c>
      <c r="Q192" s="53" t="s">
        <v>42</v>
      </c>
      <c r="R192" s="59">
        <v>702.48161000000016</v>
      </c>
      <c r="S192" s="59">
        <v>0</v>
      </c>
      <c r="T192" s="59">
        <v>0</v>
      </c>
      <c r="U192" s="59">
        <v>0</v>
      </c>
      <c r="V192" s="53" t="s">
        <v>42</v>
      </c>
    </row>
    <row r="193" spans="1:22" ht="13.05" customHeight="1" x14ac:dyDescent="0.3">
      <c r="A193" s="50" t="s">
        <v>44</v>
      </c>
      <c r="B193" s="50" t="s">
        <v>78</v>
      </c>
      <c r="C193" s="50" t="s">
        <v>86</v>
      </c>
      <c r="D193" s="50" t="s">
        <v>24</v>
      </c>
      <c r="E193" s="51">
        <v>11</v>
      </c>
      <c r="F193" s="51">
        <v>111132</v>
      </c>
      <c r="G193" s="54" t="s">
        <v>158</v>
      </c>
      <c r="H193" s="59">
        <v>11431.392577148439</v>
      </c>
      <c r="I193" s="59">
        <v>0</v>
      </c>
      <c r="J193" s="59">
        <v>0</v>
      </c>
      <c r="K193" s="59">
        <v>0</v>
      </c>
      <c r="L193" s="53" t="s">
        <v>42</v>
      </c>
      <c r="M193" s="59">
        <v>2785.7362578124998</v>
      </c>
      <c r="N193" s="59">
        <v>0</v>
      </c>
      <c r="O193" s="59">
        <v>0</v>
      </c>
      <c r="P193" s="59">
        <v>0</v>
      </c>
      <c r="Q193" s="53" t="s">
        <v>42</v>
      </c>
      <c r="R193" s="59">
        <v>2427.3490999999999</v>
      </c>
      <c r="S193" s="59">
        <v>0</v>
      </c>
      <c r="T193" s="59">
        <v>0</v>
      </c>
      <c r="U193" s="59">
        <v>0</v>
      </c>
      <c r="V193" s="53" t="s">
        <v>42</v>
      </c>
    </row>
    <row r="194" spans="1:22" ht="13.05" customHeight="1" x14ac:dyDescent="0.3">
      <c r="A194" s="50" t="s">
        <v>44</v>
      </c>
      <c r="B194" s="50" t="s">
        <v>78</v>
      </c>
      <c r="C194" s="50" t="s">
        <v>86</v>
      </c>
      <c r="D194" s="50" t="s">
        <v>24</v>
      </c>
      <c r="E194" s="51">
        <v>11</v>
      </c>
      <c r="F194" s="51">
        <v>111133</v>
      </c>
      <c r="G194" s="54" t="s">
        <v>157</v>
      </c>
      <c r="H194" s="59">
        <v>14953.233115478521</v>
      </c>
      <c r="I194" s="59">
        <v>0</v>
      </c>
      <c r="J194" s="59">
        <v>0</v>
      </c>
      <c r="K194" s="59">
        <v>0</v>
      </c>
      <c r="L194" s="53" t="s">
        <v>42</v>
      </c>
      <c r="M194" s="59">
        <v>4314.5074414062501</v>
      </c>
      <c r="N194" s="59">
        <v>0</v>
      </c>
      <c r="O194" s="59">
        <v>0</v>
      </c>
      <c r="P194" s="59">
        <v>0</v>
      </c>
      <c r="Q194" s="53" t="s">
        <v>42</v>
      </c>
      <c r="R194" s="59">
        <v>3641.6801700000001</v>
      </c>
      <c r="S194" s="59">
        <v>0</v>
      </c>
      <c r="T194" s="59">
        <v>0</v>
      </c>
      <c r="U194" s="59">
        <v>0</v>
      </c>
      <c r="V194" s="53" t="s">
        <v>42</v>
      </c>
    </row>
    <row r="195" spans="1:22" ht="13.05" customHeight="1" x14ac:dyDescent="0.3">
      <c r="A195" s="50" t="s">
        <v>44</v>
      </c>
      <c r="B195" s="50" t="s">
        <v>78</v>
      </c>
      <c r="C195" s="50" t="s">
        <v>86</v>
      </c>
      <c r="D195" s="50" t="s">
        <v>24</v>
      </c>
      <c r="E195" s="51">
        <v>11</v>
      </c>
      <c r="F195" s="51">
        <v>111134</v>
      </c>
      <c r="G195" s="54" t="s">
        <v>156</v>
      </c>
      <c r="H195" s="59">
        <v>2059.3050644531249</v>
      </c>
      <c r="I195" s="59">
        <v>0</v>
      </c>
      <c r="J195" s="59">
        <v>0</v>
      </c>
      <c r="K195" s="59">
        <v>0</v>
      </c>
      <c r="L195" s="53" t="s">
        <v>42</v>
      </c>
      <c r="M195" s="59">
        <v>1070.0035117187499</v>
      </c>
      <c r="N195" s="59">
        <v>0</v>
      </c>
      <c r="O195" s="59">
        <v>0</v>
      </c>
      <c r="P195" s="59">
        <v>0</v>
      </c>
      <c r="Q195" s="53" t="s">
        <v>42</v>
      </c>
      <c r="R195" s="59">
        <v>946.79157999999995</v>
      </c>
      <c r="S195" s="59">
        <v>0</v>
      </c>
      <c r="T195" s="59">
        <v>0</v>
      </c>
      <c r="U195" s="59">
        <v>0</v>
      </c>
      <c r="V195" s="53" t="s">
        <v>42</v>
      </c>
    </row>
    <row r="196" spans="1:22" ht="13.05" customHeight="1" x14ac:dyDescent="0.3">
      <c r="A196" s="50" t="s">
        <v>44</v>
      </c>
      <c r="B196" s="50" t="s">
        <v>78</v>
      </c>
      <c r="C196" s="50" t="s">
        <v>86</v>
      </c>
      <c r="D196" s="50" t="s">
        <v>24</v>
      </c>
      <c r="E196" s="51">
        <v>11</v>
      </c>
      <c r="F196" s="51">
        <v>111141</v>
      </c>
      <c r="G196" s="54" t="s">
        <v>155</v>
      </c>
      <c r="H196" s="59">
        <v>0</v>
      </c>
      <c r="I196" s="59">
        <v>0</v>
      </c>
      <c r="J196" s="59">
        <v>0</v>
      </c>
      <c r="K196" s="59">
        <v>0</v>
      </c>
      <c r="L196" s="53" t="s">
        <v>42</v>
      </c>
      <c r="M196" s="59">
        <v>0</v>
      </c>
      <c r="N196" s="59">
        <v>0</v>
      </c>
      <c r="O196" s="59">
        <v>0</v>
      </c>
      <c r="P196" s="59">
        <v>0</v>
      </c>
      <c r="Q196" s="53" t="s">
        <v>42</v>
      </c>
      <c r="R196" s="59">
        <v>52.634810000000002</v>
      </c>
      <c r="S196" s="59">
        <v>0</v>
      </c>
      <c r="T196" s="59">
        <v>0</v>
      </c>
      <c r="U196" s="59">
        <v>0</v>
      </c>
      <c r="V196" s="53" t="s">
        <v>42</v>
      </c>
    </row>
    <row r="197" spans="1:22" ht="13.05" customHeight="1" x14ac:dyDescent="0.3">
      <c r="A197" s="50" t="s">
        <v>44</v>
      </c>
      <c r="B197" s="50" t="s">
        <v>78</v>
      </c>
      <c r="C197" s="50" t="s">
        <v>86</v>
      </c>
      <c r="D197" s="50" t="s">
        <v>24</v>
      </c>
      <c r="E197" s="51">
        <v>11</v>
      </c>
      <c r="F197" s="51">
        <v>111142</v>
      </c>
      <c r="G197" s="54" t="s">
        <v>154</v>
      </c>
      <c r="H197" s="59">
        <v>0</v>
      </c>
      <c r="I197" s="59">
        <v>0</v>
      </c>
      <c r="J197" s="59">
        <v>0</v>
      </c>
      <c r="K197" s="59">
        <v>0</v>
      </c>
      <c r="L197" s="53" t="s">
        <v>42</v>
      </c>
      <c r="M197" s="59">
        <v>0</v>
      </c>
      <c r="N197" s="59">
        <v>0</v>
      </c>
      <c r="O197" s="59">
        <v>0</v>
      </c>
      <c r="P197" s="59">
        <v>0</v>
      </c>
      <c r="Q197" s="53" t="s">
        <v>42</v>
      </c>
      <c r="R197" s="59">
        <v>108.89100000000001</v>
      </c>
      <c r="S197" s="59">
        <v>0</v>
      </c>
      <c r="T197" s="59">
        <v>0</v>
      </c>
      <c r="U197" s="59">
        <v>0</v>
      </c>
      <c r="V197" s="53" t="s">
        <v>42</v>
      </c>
    </row>
    <row r="198" spans="1:22" ht="13.05" customHeight="1" x14ac:dyDescent="0.3">
      <c r="A198" s="50" t="s">
        <v>44</v>
      </c>
      <c r="B198" s="50" t="s">
        <v>78</v>
      </c>
      <c r="C198" s="50" t="s">
        <v>86</v>
      </c>
      <c r="D198" s="50" t="s">
        <v>24</v>
      </c>
      <c r="E198" s="51">
        <v>11</v>
      </c>
      <c r="F198" s="51">
        <v>111143</v>
      </c>
      <c r="G198" s="54" t="s">
        <v>153</v>
      </c>
      <c r="H198" s="59">
        <v>918.07681982421877</v>
      </c>
      <c r="I198" s="59">
        <v>0</v>
      </c>
      <c r="J198" s="59">
        <v>0</v>
      </c>
      <c r="K198" s="59">
        <v>0</v>
      </c>
      <c r="L198" s="53" t="s">
        <v>42</v>
      </c>
      <c r="M198" s="59">
        <v>294.25252062988278</v>
      </c>
      <c r="N198" s="59">
        <v>0</v>
      </c>
      <c r="O198" s="59">
        <v>0</v>
      </c>
      <c r="P198" s="59">
        <v>0</v>
      </c>
      <c r="Q198" s="53" t="s">
        <v>42</v>
      </c>
      <c r="R198" s="59">
        <v>283.12635000000012</v>
      </c>
      <c r="S198" s="59">
        <v>0</v>
      </c>
      <c r="T198" s="59">
        <v>0</v>
      </c>
      <c r="U198" s="59">
        <v>0</v>
      </c>
      <c r="V198" s="53" t="s">
        <v>42</v>
      </c>
    </row>
    <row r="199" spans="1:22" ht="13.05" customHeight="1" x14ac:dyDescent="0.3">
      <c r="A199" s="50" t="s">
        <v>44</v>
      </c>
      <c r="B199" s="50" t="s">
        <v>78</v>
      </c>
      <c r="C199" s="50" t="s">
        <v>86</v>
      </c>
      <c r="D199" s="50" t="s">
        <v>24</v>
      </c>
      <c r="E199" s="51">
        <v>11</v>
      </c>
      <c r="F199" s="51">
        <v>111144</v>
      </c>
      <c r="G199" s="54" t="s">
        <v>152</v>
      </c>
      <c r="H199" s="59">
        <v>0</v>
      </c>
      <c r="I199" s="59">
        <v>0</v>
      </c>
      <c r="J199" s="59">
        <v>0</v>
      </c>
      <c r="K199" s="59">
        <v>0</v>
      </c>
      <c r="L199" s="53" t="s">
        <v>42</v>
      </c>
      <c r="M199" s="59">
        <v>0</v>
      </c>
      <c r="N199" s="59">
        <v>0</v>
      </c>
      <c r="O199" s="59">
        <v>0</v>
      </c>
      <c r="P199" s="59">
        <v>0</v>
      </c>
      <c r="Q199" s="53" t="s">
        <v>42</v>
      </c>
      <c r="R199" s="59">
        <v>5.0861599999999996</v>
      </c>
      <c r="S199" s="59">
        <v>0</v>
      </c>
      <c r="T199" s="59">
        <v>0</v>
      </c>
      <c r="U199" s="59">
        <v>0</v>
      </c>
      <c r="V199" s="53" t="s">
        <v>42</v>
      </c>
    </row>
    <row r="200" spans="1:22" ht="13.05" customHeight="1" x14ac:dyDescent="0.3">
      <c r="A200" s="50" t="s">
        <v>44</v>
      </c>
      <c r="B200" s="50" t="s">
        <v>78</v>
      </c>
      <c r="C200" s="50" t="s">
        <v>86</v>
      </c>
      <c r="D200" s="50" t="s">
        <v>24</v>
      </c>
      <c r="E200" s="51">
        <v>11</v>
      </c>
      <c r="F200" s="51">
        <v>111147</v>
      </c>
      <c r="G200" s="54" t="s">
        <v>151</v>
      </c>
      <c r="H200" s="59">
        <v>1420.0000000000009</v>
      </c>
      <c r="I200" s="59">
        <v>0</v>
      </c>
      <c r="J200" s="59">
        <v>0</v>
      </c>
      <c r="K200" s="59">
        <v>0</v>
      </c>
      <c r="L200" s="53" t="s">
        <v>42</v>
      </c>
      <c r="M200" s="59">
        <v>473.33333333333348</v>
      </c>
      <c r="N200" s="59">
        <v>0</v>
      </c>
      <c r="O200" s="59">
        <v>0</v>
      </c>
      <c r="P200" s="59">
        <v>0</v>
      </c>
      <c r="Q200" s="53" t="s">
        <v>42</v>
      </c>
      <c r="R200" s="59">
        <v>355.90544999999997</v>
      </c>
      <c r="S200" s="59">
        <v>0</v>
      </c>
      <c r="T200" s="59">
        <v>0</v>
      </c>
      <c r="U200" s="59">
        <v>0</v>
      </c>
      <c r="V200" s="53" t="s">
        <v>42</v>
      </c>
    </row>
    <row r="201" spans="1:22" ht="13.05" customHeight="1" x14ac:dyDescent="0.3">
      <c r="A201" s="50" t="s">
        <v>44</v>
      </c>
      <c r="B201" s="50" t="s">
        <v>78</v>
      </c>
      <c r="C201" s="50" t="s">
        <v>86</v>
      </c>
      <c r="D201" s="50" t="s">
        <v>24</v>
      </c>
      <c r="E201" s="51">
        <v>11</v>
      </c>
      <c r="F201" s="51">
        <v>111148</v>
      </c>
      <c r="G201" s="54" t="s">
        <v>150</v>
      </c>
      <c r="H201" s="59">
        <v>0</v>
      </c>
      <c r="I201" s="59">
        <v>0</v>
      </c>
      <c r="J201" s="59">
        <v>0</v>
      </c>
      <c r="K201" s="59">
        <v>0</v>
      </c>
      <c r="L201" s="53" t="s">
        <v>42</v>
      </c>
      <c r="M201" s="59">
        <v>0</v>
      </c>
      <c r="N201" s="59">
        <v>0</v>
      </c>
      <c r="O201" s="59">
        <v>0</v>
      </c>
      <c r="P201" s="59">
        <v>0</v>
      </c>
      <c r="Q201" s="53" t="s">
        <v>42</v>
      </c>
      <c r="R201" s="59">
        <v>38.543019999999999</v>
      </c>
      <c r="S201" s="59">
        <v>0</v>
      </c>
      <c r="T201" s="59">
        <v>0</v>
      </c>
      <c r="U201" s="59">
        <v>0</v>
      </c>
      <c r="V201" s="53" t="s">
        <v>42</v>
      </c>
    </row>
    <row r="202" spans="1:22" ht="13.05" customHeight="1" x14ac:dyDescent="0.3">
      <c r="A202" s="50" t="s">
        <v>44</v>
      </c>
      <c r="B202" s="50" t="s">
        <v>78</v>
      </c>
      <c r="C202" s="50" t="s">
        <v>86</v>
      </c>
      <c r="D202" s="50" t="s">
        <v>24</v>
      </c>
      <c r="E202" s="51">
        <v>11</v>
      </c>
      <c r="F202" s="51">
        <v>118101</v>
      </c>
      <c r="G202" s="54" t="s">
        <v>149</v>
      </c>
      <c r="H202" s="59">
        <v>0</v>
      </c>
      <c r="I202" s="59">
        <v>0</v>
      </c>
      <c r="J202" s="59">
        <v>0</v>
      </c>
      <c r="K202" s="59">
        <v>0</v>
      </c>
      <c r="L202" s="53" t="s">
        <v>42</v>
      </c>
      <c r="M202" s="59">
        <v>0</v>
      </c>
      <c r="N202" s="59">
        <v>0</v>
      </c>
      <c r="O202" s="59">
        <v>0</v>
      </c>
      <c r="P202" s="59">
        <v>0</v>
      </c>
      <c r="Q202" s="53" t="s">
        <v>42</v>
      </c>
      <c r="R202" s="59">
        <v>634.60046000000011</v>
      </c>
      <c r="S202" s="59">
        <v>0</v>
      </c>
      <c r="T202" s="59">
        <v>0</v>
      </c>
      <c r="U202" s="59">
        <v>0</v>
      </c>
      <c r="V202" s="53" t="s">
        <v>42</v>
      </c>
    </row>
    <row r="203" spans="1:22" ht="13.05" customHeight="1" x14ac:dyDescent="0.3">
      <c r="A203" s="50" t="s">
        <v>44</v>
      </c>
      <c r="B203" s="50" t="s">
        <v>78</v>
      </c>
      <c r="C203" s="50" t="s">
        <v>86</v>
      </c>
      <c r="D203" s="50" t="s">
        <v>24</v>
      </c>
      <c r="E203" s="51">
        <v>11</v>
      </c>
      <c r="F203" s="51">
        <v>118107</v>
      </c>
      <c r="G203" s="54" t="s">
        <v>148</v>
      </c>
      <c r="H203" s="59">
        <v>0</v>
      </c>
      <c r="I203" s="59">
        <v>0</v>
      </c>
      <c r="J203" s="59">
        <v>0</v>
      </c>
      <c r="K203" s="59">
        <v>0</v>
      </c>
      <c r="L203" s="53" t="s">
        <v>42</v>
      </c>
      <c r="M203" s="59">
        <v>0</v>
      </c>
      <c r="N203" s="59">
        <v>0</v>
      </c>
      <c r="O203" s="59">
        <v>0</v>
      </c>
      <c r="P203" s="59">
        <v>0</v>
      </c>
      <c r="Q203" s="53" t="s">
        <v>42</v>
      </c>
      <c r="R203" s="59">
        <v>35.640680000000003</v>
      </c>
      <c r="S203" s="59">
        <v>0</v>
      </c>
      <c r="T203" s="59">
        <v>0</v>
      </c>
      <c r="U203" s="59">
        <v>0</v>
      </c>
      <c r="V203" s="53" t="s">
        <v>42</v>
      </c>
    </row>
    <row r="204" spans="1:22" ht="13.05" customHeight="1" x14ac:dyDescent="0.3">
      <c r="A204" s="50" t="s">
        <v>44</v>
      </c>
      <c r="B204" s="50" t="s">
        <v>78</v>
      </c>
      <c r="C204" s="50" t="s">
        <v>86</v>
      </c>
      <c r="D204" s="50" t="s">
        <v>24</v>
      </c>
      <c r="E204" s="51">
        <v>11</v>
      </c>
      <c r="F204" s="51">
        <v>118111</v>
      </c>
      <c r="G204" s="54" t="s">
        <v>147</v>
      </c>
      <c r="H204" s="59">
        <v>0</v>
      </c>
      <c r="I204" s="59">
        <v>0</v>
      </c>
      <c r="J204" s="59">
        <v>0</v>
      </c>
      <c r="K204" s="59">
        <v>0</v>
      </c>
      <c r="L204" s="53" t="s">
        <v>42</v>
      </c>
      <c r="M204" s="59">
        <v>0</v>
      </c>
      <c r="N204" s="59">
        <v>0</v>
      </c>
      <c r="O204" s="59">
        <v>0</v>
      </c>
      <c r="P204" s="59">
        <v>0</v>
      </c>
      <c r="Q204" s="53" t="s">
        <v>42</v>
      </c>
      <c r="R204" s="59">
        <v>1044.9660899999999</v>
      </c>
      <c r="S204" s="59">
        <v>0</v>
      </c>
      <c r="T204" s="59">
        <v>0</v>
      </c>
      <c r="U204" s="59">
        <v>0</v>
      </c>
      <c r="V204" s="53" t="s">
        <v>42</v>
      </c>
    </row>
    <row r="205" spans="1:22" ht="13.05" customHeight="1" x14ac:dyDescent="0.3">
      <c r="A205" s="50" t="s">
        <v>44</v>
      </c>
      <c r="B205" s="50" t="s">
        <v>78</v>
      </c>
      <c r="C205" s="50" t="s">
        <v>86</v>
      </c>
      <c r="D205" s="50" t="s">
        <v>24</v>
      </c>
      <c r="E205" s="51">
        <v>11</v>
      </c>
      <c r="F205" s="51">
        <v>118114</v>
      </c>
      <c r="G205" s="54" t="s">
        <v>146</v>
      </c>
      <c r="H205" s="59">
        <v>0</v>
      </c>
      <c r="I205" s="59">
        <v>0</v>
      </c>
      <c r="J205" s="59">
        <v>0</v>
      </c>
      <c r="K205" s="59">
        <v>0</v>
      </c>
      <c r="L205" s="53" t="s">
        <v>42</v>
      </c>
      <c r="M205" s="59">
        <v>0</v>
      </c>
      <c r="N205" s="59">
        <v>0</v>
      </c>
      <c r="O205" s="59">
        <v>0</v>
      </c>
      <c r="P205" s="59">
        <v>0</v>
      </c>
      <c r="Q205" s="53" t="s">
        <v>42</v>
      </c>
      <c r="R205" s="59">
        <v>105.6557</v>
      </c>
      <c r="S205" s="59">
        <v>0</v>
      </c>
      <c r="T205" s="59">
        <v>0</v>
      </c>
      <c r="U205" s="59">
        <v>0</v>
      </c>
      <c r="V205" s="53" t="s">
        <v>42</v>
      </c>
    </row>
    <row r="206" spans="1:22" ht="13.05" customHeight="1" x14ac:dyDescent="0.3">
      <c r="A206" s="50" t="s">
        <v>44</v>
      </c>
      <c r="B206" s="50" t="s">
        <v>78</v>
      </c>
      <c r="C206" s="50" t="s">
        <v>86</v>
      </c>
      <c r="D206" s="50" t="s">
        <v>24</v>
      </c>
      <c r="E206" s="51">
        <v>11</v>
      </c>
      <c r="F206" s="51">
        <v>118132</v>
      </c>
      <c r="G206" s="54" t="s">
        <v>145</v>
      </c>
      <c r="H206" s="59">
        <v>0</v>
      </c>
      <c r="I206" s="59">
        <v>0</v>
      </c>
      <c r="J206" s="59">
        <v>0</v>
      </c>
      <c r="K206" s="59">
        <v>0</v>
      </c>
      <c r="L206" s="53" t="s">
        <v>42</v>
      </c>
      <c r="M206" s="59">
        <v>0</v>
      </c>
      <c r="N206" s="59">
        <v>0</v>
      </c>
      <c r="O206" s="59">
        <v>0</v>
      </c>
      <c r="P206" s="59">
        <v>0</v>
      </c>
      <c r="Q206" s="53" t="s">
        <v>42</v>
      </c>
      <c r="R206" s="59">
        <v>353.89003000000002</v>
      </c>
      <c r="S206" s="59">
        <v>0</v>
      </c>
      <c r="T206" s="59">
        <v>0</v>
      </c>
      <c r="U206" s="59">
        <v>0</v>
      </c>
      <c r="V206" s="53" t="s">
        <v>42</v>
      </c>
    </row>
    <row r="207" spans="1:22" ht="13.05" customHeight="1" x14ac:dyDescent="0.3">
      <c r="A207" s="50" t="s">
        <v>44</v>
      </c>
      <c r="B207" s="50" t="s">
        <v>78</v>
      </c>
      <c r="C207" s="50" t="s">
        <v>86</v>
      </c>
      <c r="D207" s="50" t="s">
        <v>24</v>
      </c>
      <c r="E207" s="51">
        <v>11</v>
      </c>
      <c r="F207" s="51">
        <v>118133</v>
      </c>
      <c r="G207" s="54" t="s">
        <v>144</v>
      </c>
      <c r="H207" s="59">
        <v>0</v>
      </c>
      <c r="I207" s="59">
        <v>0</v>
      </c>
      <c r="J207" s="59">
        <v>0</v>
      </c>
      <c r="K207" s="59">
        <v>0</v>
      </c>
      <c r="L207" s="53" t="s">
        <v>42</v>
      </c>
      <c r="M207" s="59">
        <v>0</v>
      </c>
      <c r="N207" s="59">
        <v>0</v>
      </c>
      <c r="O207" s="59">
        <v>0</v>
      </c>
      <c r="P207" s="59">
        <v>0</v>
      </c>
      <c r="Q207" s="53" t="s">
        <v>42</v>
      </c>
      <c r="R207" s="59">
        <v>579.86682000000008</v>
      </c>
      <c r="S207" s="59">
        <v>0</v>
      </c>
      <c r="T207" s="59">
        <v>0</v>
      </c>
      <c r="U207" s="59">
        <v>0</v>
      </c>
      <c r="V207" s="53" t="s">
        <v>42</v>
      </c>
    </row>
    <row r="208" spans="1:22" ht="13.05" customHeight="1" x14ac:dyDescent="0.3">
      <c r="A208" s="50" t="s">
        <v>44</v>
      </c>
      <c r="B208" s="50" t="s">
        <v>78</v>
      </c>
      <c r="C208" s="50" t="s">
        <v>86</v>
      </c>
      <c r="D208" s="50" t="s">
        <v>24</v>
      </c>
      <c r="E208" s="51">
        <v>11</v>
      </c>
      <c r="F208" s="51">
        <v>118134</v>
      </c>
      <c r="G208" s="54" t="s">
        <v>143</v>
      </c>
      <c r="H208" s="59">
        <v>0</v>
      </c>
      <c r="I208" s="59">
        <v>0</v>
      </c>
      <c r="J208" s="59">
        <v>0</v>
      </c>
      <c r="K208" s="59">
        <v>0</v>
      </c>
      <c r="L208" s="53" t="s">
        <v>42</v>
      </c>
      <c r="M208" s="59">
        <v>0</v>
      </c>
      <c r="N208" s="59">
        <v>0</v>
      </c>
      <c r="O208" s="59">
        <v>0</v>
      </c>
      <c r="P208" s="59">
        <v>0</v>
      </c>
      <c r="Q208" s="53" t="s">
        <v>42</v>
      </c>
      <c r="R208" s="59">
        <v>128.23809</v>
      </c>
      <c r="S208" s="59">
        <v>0</v>
      </c>
      <c r="T208" s="59">
        <v>0</v>
      </c>
      <c r="U208" s="59">
        <v>0</v>
      </c>
      <c r="V208" s="53" t="s">
        <v>42</v>
      </c>
    </row>
    <row r="209" spans="1:22" ht="13.05" customHeight="1" x14ac:dyDescent="0.3">
      <c r="A209" s="50" t="s">
        <v>44</v>
      </c>
      <c r="B209" s="50" t="s">
        <v>78</v>
      </c>
      <c r="C209" s="50" t="s">
        <v>86</v>
      </c>
      <c r="D209" s="50" t="s">
        <v>24</v>
      </c>
      <c r="E209" s="51">
        <v>11</v>
      </c>
      <c r="F209" s="51">
        <v>118141</v>
      </c>
      <c r="G209" s="54" t="s">
        <v>142</v>
      </c>
      <c r="H209" s="59">
        <v>0</v>
      </c>
      <c r="I209" s="59">
        <v>0</v>
      </c>
      <c r="J209" s="59">
        <v>0</v>
      </c>
      <c r="K209" s="59">
        <v>0</v>
      </c>
      <c r="L209" s="53" t="s">
        <v>42</v>
      </c>
      <c r="M209" s="59">
        <v>0</v>
      </c>
      <c r="N209" s="59">
        <v>0</v>
      </c>
      <c r="O209" s="59">
        <v>0</v>
      </c>
      <c r="P209" s="59">
        <v>0</v>
      </c>
      <c r="Q209" s="53" t="s">
        <v>42</v>
      </c>
      <c r="R209" s="59">
        <v>0.25247999999999998</v>
      </c>
      <c r="S209" s="59">
        <v>0</v>
      </c>
      <c r="T209" s="59">
        <v>0</v>
      </c>
      <c r="U209" s="59">
        <v>0</v>
      </c>
      <c r="V209" s="53" t="s">
        <v>42</v>
      </c>
    </row>
    <row r="210" spans="1:22" ht="13.05" customHeight="1" x14ac:dyDescent="0.3">
      <c r="A210" s="50" t="s">
        <v>44</v>
      </c>
      <c r="B210" s="50" t="s">
        <v>78</v>
      </c>
      <c r="C210" s="50" t="s">
        <v>86</v>
      </c>
      <c r="D210" s="50" t="s">
        <v>24</v>
      </c>
      <c r="E210" s="51">
        <v>11</v>
      </c>
      <c r="F210" s="51">
        <v>118142</v>
      </c>
      <c r="G210" s="54" t="s">
        <v>141</v>
      </c>
      <c r="H210" s="59">
        <v>0</v>
      </c>
      <c r="I210" s="59">
        <v>0</v>
      </c>
      <c r="J210" s="59">
        <v>0</v>
      </c>
      <c r="K210" s="59">
        <v>0</v>
      </c>
      <c r="L210" s="53" t="s">
        <v>42</v>
      </c>
      <c r="M210" s="59">
        <v>0</v>
      </c>
      <c r="N210" s="59">
        <v>0</v>
      </c>
      <c r="O210" s="59">
        <v>0</v>
      </c>
      <c r="P210" s="59">
        <v>0</v>
      </c>
      <c r="Q210" s="53" t="s">
        <v>42</v>
      </c>
      <c r="R210" s="59">
        <v>0.44169999999999998</v>
      </c>
      <c r="S210" s="59">
        <v>0</v>
      </c>
      <c r="T210" s="59">
        <v>0</v>
      </c>
      <c r="U210" s="59">
        <v>0</v>
      </c>
      <c r="V210" s="53" t="s">
        <v>42</v>
      </c>
    </row>
    <row r="211" spans="1:22" ht="13.05" customHeight="1" x14ac:dyDescent="0.3">
      <c r="A211" s="50" t="s">
        <v>44</v>
      </c>
      <c r="B211" s="50" t="s">
        <v>78</v>
      </c>
      <c r="C211" s="50" t="s">
        <v>86</v>
      </c>
      <c r="D211" s="50" t="s">
        <v>24</v>
      </c>
      <c r="E211" s="51">
        <v>11</v>
      </c>
      <c r="F211" s="51">
        <v>118143</v>
      </c>
      <c r="G211" s="54" t="s">
        <v>140</v>
      </c>
      <c r="H211" s="59">
        <v>0</v>
      </c>
      <c r="I211" s="59">
        <v>0</v>
      </c>
      <c r="J211" s="59">
        <v>0</v>
      </c>
      <c r="K211" s="59">
        <v>0</v>
      </c>
      <c r="L211" s="53" t="s">
        <v>42</v>
      </c>
      <c r="M211" s="59">
        <v>0</v>
      </c>
      <c r="N211" s="59">
        <v>0</v>
      </c>
      <c r="O211" s="59">
        <v>0</v>
      </c>
      <c r="P211" s="59">
        <v>0</v>
      </c>
      <c r="Q211" s="53" t="s">
        <v>42</v>
      </c>
      <c r="R211" s="59">
        <v>0.44169999999999998</v>
      </c>
      <c r="S211" s="59">
        <v>0</v>
      </c>
      <c r="T211" s="59">
        <v>0</v>
      </c>
      <c r="U211" s="59">
        <v>0</v>
      </c>
      <c r="V211" s="53" t="s">
        <v>42</v>
      </c>
    </row>
    <row r="212" spans="1:22" ht="13.05" customHeight="1" x14ac:dyDescent="0.3">
      <c r="A212" s="50" t="s">
        <v>44</v>
      </c>
      <c r="B212" s="50" t="s">
        <v>78</v>
      </c>
      <c r="C212" s="50" t="s">
        <v>86</v>
      </c>
      <c r="D212" s="50" t="s">
        <v>24</v>
      </c>
      <c r="E212" s="51">
        <v>11</v>
      </c>
      <c r="F212" s="51">
        <v>118144</v>
      </c>
      <c r="G212" s="54" t="s">
        <v>139</v>
      </c>
      <c r="H212" s="59">
        <v>0</v>
      </c>
      <c r="I212" s="59">
        <v>0</v>
      </c>
      <c r="J212" s="59">
        <v>0</v>
      </c>
      <c r="K212" s="59">
        <v>0</v>
      </c>
      <c r="L212" s="53" t="s">
        <v>42</v>
      </c>
      <c r="M212" s="59">
        <v>0</v>
      </c>
      <c r="N212" s="59">
        <v>0</v>
      </c>
      <c r="O212" s="59">
        <v>0</v>
      </c>
      <c r="P212" s="59">
        <v>0</v>
      </c>
      <c r="Q212" s="53" t="s">
        <v>42</v>
      </c>
      <c r="R212" s="59">
        <v>0.60936999999999997</v>
      </c>
      <c r="S212" s="59">
        <v>0</v>
      </c>
      <c r="T212" s="59">
        <v>0</v>
      </c>
      <c r="U212" s="59">
        <v>0</v>
      </c>
      <c r="V212" s="53" t="s">
        <v>42</v>
      </c>
    </row>
    <row r="213" spans="1:22" ht="13.05" customHeight="1" thickBot="1" x14ac:dyDescent="0.35">
      <c r="A213" s="50" t="s">
        <v>44</v>
      </c>
      <c r="B213" s="50" t="s">
        <v>78</v>
      </c>
      <c r="C213" s="50" t="s">
        <v>86</v>
      </c>
      <c r="D213" s="50" t="s">
        <v>24</v>
      </c>
      <c r="E213" s="51">
        <v>11</v>
      </c>
      <c r="F213" s="51">
        <v>118147</v>
      </c>
      <c r="G213" s="54" t="s">
        <v>138</v>
      </c>
      <c r="H213" s="59">
        <v>0</v>
      </c>
      <c r="I213" s="59">
        <v>0</v>
      </c>
      <c r="J213" s="59">
        <v>0</v>
      </c>
      <c r="K213" s="59">
        <v>0</v>
      </c>
      <c r="L213" s="53" t="s">
        <v>42</v>
      </c>
      <c r="M213" s="59">
        <v>0</v>
      </c>
      <c r="N213" s="59">
        <v>0</v>
      </c>
      <c r="O213" s="59">
        <v>0</v>
      </c>
      <c r="P213" s="59">
        <v>0</v>
      </c>
      <c r="Q213" s="53" t="s">
        <v>42</v>
      </c>
      <c r="R213" s="59">
        <v>6.3100000000000003E-2</v>
      </c>
      <c r="S213" s="59">
        <v>0</v>
      </c>
      <c r="T213" s="59">
        <v>0</v>
      </c>
      <c r="U213" s="59">
        <v>0</v>
      </c>
      <c r="V213" s="53" t="s">
        <v>42</v>
      </c>
    </row>
    <row r="214" spans="1:22" ht="13.05" customHeight="1" thickBot="1" x14ac:dyDescent="0.35">
      <c r="A214" s="50" t="s">
        <v>44</v>
      </c>
      <c r="B214" s="50" t="s">
        <v>78</v>
      </c>
      <c r="C214" s="50" t="s">
        <v>86</v>
      </c>
      <c r="D214" s="50" t="s">
        <v>24</v>
      </c>
      <c r="E214" s="51">
        <v>11</v>
      </c>
      <c r="F214" s="48" t="s">
        <v>45</v>
      </c>
      <c r="G214" s="47"/>
      <c r="H214" s="45">
        <v>70558.715883544923</v>
      </c>
      <c r="I214" s="45">
        <v>0</v>
      </c>
      <c r="J214" s="45">
        <v>0</v>
      </c>
      <c r="K214" s="45">
        <v>0</v>
      </c>
      <c r="L214" s="46" t="s">
        <v>42</v>
      </c>
      <c r="M214" s="45">
        <v>21178.174451863611</v>
      </c>
      <c r="N214" s="45">
        <v>0</v>
      </c>
      <c r="O214" s="45">
        <v>0</v>
      </c>
      <c r="P214" s="45">
        <v>0</v>
      </c>
      <c r="Q214" s="46" t="s">
        <v>42</v>
      </c>
      <c r="R214" s="45">
        <v>21273.58828</v>
      </c>
      <c r="S214" s="45">
        <v>0</v>
      </c>
      <c r="T214" s="45">
        <v>0</v>
      </c>
      <c r="U214" s="45">
        <v>0</v>
      </c>
      <c r="V214" s="46" t="s">
        <v>42</v>
      </c>
    </row>
    <row r="215" spans="1:22" ht="13.05" customHeight="1" thickBot="1" x14ac:dyDescent="0.35">
      <c r="A215" s="50" t="s">
        <v>44</v>
      </c>
      <c r="B215" s="50" t="s">
        <v>78</v>
      </c>
      <c r="C215" s="50" t="s">
        <v>86</v>
      </c>
      <c r="D215" s="50" t="s">
        <v>24</v>
      </c>
      <c r="E215" s="48" t="s">
        <v>48</v>
      </c>
      <c r="F215" s="48"/>
      <c r="G215" s="47"/>
      <c r="H215" s="45">
        <v>70558.715883544923</v>
      </c>
      <c r="I215" s="45">
        <v>0</v>
      </c>
      <c r="J215" s="45">
        <v>0</v>
      </c>
      <c r="K215" s="45">
        <v>0</v>
      </c>
      <c r="L215" s="46" t="s">
        <v>42</v>
      </c>
      <c r="M215" s="45">
        <v>21178.174451863611</v>
      </c>
      <c r="N215" s="45">
        <v>0</v>
      </c>
      <c r="O215" s="45">
        <v>0</v>
      </c>
      <c r="P215" s="45">
        <v>0</v>
      </c>
      <c r="Q215" s="46" t="s">
        <v>42</v>
      </c>
      <c r="R215" s="45">
        <v>21273.58828</v>
      </c>
      <c r="S215" s="45">
        <v>0</v>
      </c>
      <c r="T215" s="45">
        <v>0</v>
      </c>
      <c r="U215" s="45">
        <v>0</v>
      </c>
      <c r="V215" s="46" t="s">
        <v>42</v>
      </c>
    </row>
    <row r="216" spans="1:22" ht="13.05" customHeight="1" x14ac:dyDescent="0.3">
      <c r="A216" s="50" t="s">
        <v>44</v>
      </c>
      <c r="B216" s="50" t="s">
        <v>78</v>
      </c>
      <c r="C216" s="50" t="s">
        <v>86</v>
      </c>
      <c r="D216" s="50" t="s">
        <v>23</v>
      </c>
      <c r="E216" s="51">
        <v>11</v>
      </c>
      <c r="F216" s="51">
        <v>111105</v>
      </c>
      <c r="G216" s="54" t="s">
        <v>120</v>
      </c>
      <c r="H216" s="59">
        <v>-4097.697953369141</v>
      </c>
      <c r="I216" s="59">
        <v>0</v>
      </c>
      <c r="J216" s="59">
        <v>4097.697953369141</v>
      </c>
      <c r="K216" s="59">
        <v>0</v>
      </c>
      <c r="L216" s="53" t="s">
        <v>42</v>
      </c>
      <c r="M216" s="59">
        <v>-1228.6209223632809</v>
      </c>
      <c r="N216" s="59">
        <v>0</v>
      </c>
      <c r="O216" s="59">
        <v>1228.6209223632809</v>
      </c>
      <c r="P216" s="59">
        <v>0</v>
      </c>
      <c r="Q216" s="53" t="s">
        <v>42</v>
      </c>
      <c r="R216" s="59">
        <v>-1049.3360600000001</v>
      </c>
      <c r="S216" s="59">
        <v>0</v>
      </c>
      <c r="T216" s="59">
        <v>1049.3360600000001</v>
      </c>
      <c r="U216" s="59">
        <v>0</v>
      </c>
      <c r="V216" s="53" t="s">
        <v>42</v>
      </c>
    </row>
    <row r="217" spans="1:22" ht="13.05" customHeight="1" x14ac:dyDescent="0.3">
      <c r="A217" s="50" t="s">
        <v>44</v>
      </c>
      <c r="B217" s="50" t="s">
        <v>78</v>
      </c>
      <c r="C217" s="50" t="s">
        <v>86</v>
      </c>
      <c r="D217" s="50" t="s">
        <v>23</v>
      </c>
      <c r="E217" s="51">
        <v>11</v>
      </c>
      <c r="F217" s="51">
        <v>111110</v>
      </c>
      <c r="G217" s="54" t="s">
        <v>120</v>
      </c>
      <c r="H217" s="59">
        <v>-1190.3821745605469</v>
      </c>
      <c r="I217" s="59">
        <v>0</v>
      </c>
      <c r="J217" s="59">
        <v>1190.3821745605469</v>
      </c>
      <c r="K217" s="59">
        <v>0</v>
      </c>
      <c r="L217" s="53" t="s">
        <v>42</v>
      </c>
      <c r="M217" s="59">
        <v>-347.51987817382809</v>
      </c>
      <c r="N217" s="59">
        <v>0</v>
      </c>
      <c r="O217" s="59">
        <v>399.96746801757808</v>
      </c>
      <c r="P217" s="59">
        <v>0</v>
      </c>
      <c r="Q217" s="53" t="s">
        <v>42</v>
      </c>
      <c r="R217" s="59">
        <v>-61.987459999999999</v>
      </c>
      <c r="S217" s="59">
        <v>0</v>
      </c>
      <c r="T217" s="59">
        <v>61.987459999999992</v>
      </c>
      <c r="U217" s="59">
        <v>0</v>
      </c>
      <c r="V217" s="53" t="s">
        <v>42</v>
      </c>
    </row>
    <row r="218" spans="1:22" ht="13.05" customHeight="1" x14ac:dyDescent="0.3">
      <c r="A218" s="50" t="s">
        <v>44</v>
      </c>
      <c r="B218" s="50" t="s">
        <v>78</v>
      </c>
      <c r="C218" s="50" t="s">
        <v>86</v>
      </c>
      <c r="D218" s="50" t="s">
        <v>23</v>
      </c>
      <c r="E218" s="51">
        <v>11</v>
      </c>
      <c r="F218" s="51">
        <v>111117</v>
      </c>
      <c r="G218" s="54" t="s">
        <v>120</v>
      </c>
      <c r="H218" s="59">
        <v>-3641.0188811035159</v>
      </c>
      <c r="I218" s="59">
        <v>0</v>
      </c>
      <c r="J218" s="59">
        <v>3641.0188811035159</v>
      </c>
      <c r="K218" s="59">
        <v>0</v>
      </c>
      <c r="L218" s="53" t="s">
        <v>42</v>
      </c>
      <c r="M218" s="59">
        <v>-1101.1188569946289</v>
      </c>
      <c r="N218" s="59">
        <v>0</v>
      </c>
      <c r="O218" s="59">
        <v>1101.1188569946289</v>
      </c>
      <c r="P218" s="59">
        <v>0</v>
      </c>
      <c r="Q218" s="53" t="s">
        <v>42</v>
      </c>
      <c r="R218" s="59">
        <v>-1009.22032</v>
      </c>
      <c r="S218" s="59">
        <v>0</v>
      </c>
      <c r="T218" s="59">
        <v>1009.22032</v>
      </c>
      <c r="U218" s="59">
        <v>0</v>
      </c>
      <c r="V218" s="53" t="s">
        <v>42</v>
      </c>
    </row>
    <row r="219" spans="1:22" ht="13.05" customHeight="1" x14ac:dyDescent="0.3">
      <c r="A219" s="50" t="s">
        <v>44</v>
      </c>
      <c r="B219" s="50" t="s">
        <v>78</v>
      </c>
      <c r="C219" s="50" t="s">
        <v>86</v>
      </c>
      <c r="D219" s="50" t="s">
        <v>23</v>
      </c>
      <c r="E219" s="51">
        <v>11</v>
      </c>
      <c r="F219" s="51">
        <v>111137</v>
      </c>
      <c r="G219" s="54" t="s">
        <v>120</v>
      </c>
      <c r="H219" s="59">
        <v>-11282.49622314453</v>
      </c>
      <c r="I219" s="59">
        <v>0</v>
      </c>
      <c r="J219" s="59">
        <v>12176.18779736328</v>
      </c>
      <c r="K219" s="59">
        <v>0</v>
      </c>
      <c r="L219" s="53" t="s">
        <v>42</v>
      </c>
      <c r="M219" s="59">
        <v>-3234.6752758789062</v>
      </c>
      <c r="N219" s="59">
        <v>0</v>
      </c>
      <c r="O219" s="59">
        <v>3539.158854003907</v>
      </c>
      <c r="P219" s="59">
        <v>0</v>
      </c>
      <c r="Q219" s="53" t="s">
        <v>42</v>
      </c>
      <c r="R219" s="59">
        <v>-3247.8028399999989</v>
      </c>
      <c r="S219" s="59">
        <v>0</v>
      </c>
      <c r="T219" s="59">
        <v>3518.387850000001</v>
      </c>
      <c r="U219" s="59">
        <v>0</v>
      </c>
      <c r="V219" s="53" t="s">
        <v>42</v>
      </c>
    </row>
    <row r="220" spans="1:22" ht="13.05" customHeight="1" x14ac:dyDescent="0.3">
      <c r="A220" s="50" t="s">
        <v>44</v>
      </c>
      <c r="B220" s="50" t="s">
        <v>78</v>
      </c>
      <c r="C220" s="50" t="s">
        <v>86</v>
      </c>
      <c r="D220" s="50" t="s">
        <v>23</v>
      </c>
      <c r="E220" s="51">
        <v>11</v>
      </c>
      <c r="F220" s="51">
        <v>111138</v>
      </c>
      <c r="G220" s="54" t="s">
        <v>120</v>
      </c>
      <c r="H220" s="59">
        <v>-10327.21068505859</v>
      </c>
      <c r="I220" s="59">
        <v>0</v>
      </c>
      <c r="J220" s="59">
        <v>10327.21068505859</v>
      </c>
      <c r="K220" s="59">
        <v>0</v>
      </c>
      <c r="L220" s="53" t="s">
        <v>42</v>
      </c>
      <c r="M220" s="59">
        <v>-2102.880682373047</v>
      </c>
      <c r="N220" s="59">
        <v>0</v>
      </c>
      <c r="O220" s="59">
        <v>2102.880682373047</v>
      </c>
      <c r="P220" s="59">
        <v>0</v>
      </c>
      <c r="Q220" s="53" t="s">
        <v>42</v>
      </c>
      <c r="R220" s="59">
        <v>-2041.40969</v>
      </c>
      <c r="S220" s="59">
        <v>0</v>
      </c>
      <c r="T220" s="59">
        <v>2041.40969</v>
      </c>
      <c r="U220" s="59">
        <v>0</v>
      </c>
      <c r="V220" s="53" t="s">
        <v>42</v>
      </c>
    </row>
    <row r="221" spans="1:22" ht="13.05" customHeight="1" x14ac:dyDescent="0.3">
      <c r="A221" s="50" t="s">
        <v>44</v>
      </c>
      <c r="B221" s="50" t="s">
        <v>78</v>
      </c>
      <c r="C221" s="50" t="s">
        <v>86</v>
      </c>
      <c r="D221" s="50" t="s">
        <v>23</v>
      </c>
      <c r="E221" s="51">
        <v>11</v>
      </c>
      <c r="F221" s="51">
        <v>111139</v>
      </c>
      <c r="G221" s="54" t="s">
        <v>120</v>
      </c>
      <c r="H221" s="59">
        <v>-1727.006110351562</v>
      </c>
      <c r="I221" s="59">
        <v>0</v>
      </c>
      <c r="J221" s="59">
        <v>1727.006110351562</v>
      </c>
      <c r="K221" s="59">
        <v>0</v>
      </c>
      <c r="L221" s="53" t="s">
        <v>42</v>
      </c>
      <c r="M221" s="59">
        <v>-938.39666894531251</v>
      </c>
      <c r="N221" s="59">
        <v>0</v>
      </c>
      <c r="O221" s="59">
        <v>938.39666894531251</v>
      </c>
      <c r="P221" s="59">
        <v>0</v>
      </c>
      <c r="Q221" s="53" t="s">
        <v>42</v>
      </c>
      <c r="R221" s="59">
        <v>-801.11900000000003</v>
      </c>
      <c r="S221" s="59">
        <v>0</v>
      </c>
      <c r="T221" s="59">
        <v>801.11900000000003</v>
      </c>
      <c r="U221" s="59">
        <v>0</v>
      </c>
      <c r="V221" s="53" t="s">
        <v>42</v>
      </c>
    </row>
    <row r="222" spans="1:22" ht="13.05" customHeight="1" thickBot="1" x14ac:dyDescent="0.35">
      <c r="A222" s="50" t="s">
        <v>44</v>
      </c>
      <c r="B222" s="50" t="s">
        <v>78</v>
      </c>
      <c r="C222" s="50" t="s">
        <v>86</v>
      </c>
      <c r="D222" s="50" t="s">
        <v>23</v>
      </c>
      <c r="E222" s="51">
        <v>11</v>
      </c>
      <c r="F222" s="51">
        <v>119992</v>
      </c>
      <c r="G222" s="54" t="s">
        <v>137</v>
      </c>
      <c r="H222" s="59">
        <v>0</v>
      </c>
      <c r="I222" s="59">
        <v>0</v>
      </c>
      <c r="J222" s="59">
        <v>0</v>
      </c>
      <c r="K222" s="59">
        <v>0</v>
      </c>
      <c r="L222" s="53" t="s">
        <v>42</v>
      </c>
      <c r="M222" s="59">
        <v>0</v>
      </c>
      <c r="N222" s="59">
        <v>0</v>
      </c>
      <c r="O222" s="59">
        <v>0</v>
      </c>
      <c r="P222" s="59">
        <v>0</v>
      </c>
      <c r="Q222" s="53" t="s">
        <v>42</v>
      </c>
      <c r="R222" s="59">
        <v>-414</v>
      </c>
      <c r="S222" s="59">
        <v>0</v>
      </c>
      <c r="T222" s="59">
        <v>414</v>
      </c>
      <c r="U222" s="59">
        <v>0</v>
      </c>
      <c r="V222" s="53" t="s">
        <v>42</v>
      </c>
    </row>
    <row r="223" spans="1:22" ht="13.05" customHeight="1" thickBot="1" x14ac:dyDescent="0.35">
      <c r="A223" s="50" t="s">
        <v>44</v>
      </c>
      <c r="B223" s="50" t="s">
        <v>78</v>
      </c>
      <c r="C223" s="50" t="s">
        <v>86</v>
      </c>
      <c r="D223" s="50" t="s">
        <v>23</v>
      </c>
      <c r="E223" s="51">
        <v>11</v>
      </c>
      <c r="F223" s="48" t="s">
        <v>45</v>
      </c>
      <c r="G223" s="47"/>
      <c r="H223" s="45">
        <v>-32265.81202758789</v>
      </c>
      <c r="I223" s="45">
        <v>0</v>
      </c>
      <c r="J223" s="45">
        <v>33159.503601806638</v>
      </c>
      <c r="K223" s="45">
        <v>0</v>
      </c>
      <c r="L223" s="46" t="s">
        <v>42</v>
      </c>
      <c r="M223" s="45">
        <v>-8953.2122847290048</v>
      </c>
      <c r="N223" s="45">
        <v>0</v>
      </c>
      <c r="O223" s="45">
        <v>9310.1434526977537</v>
      </c>
      <c r="P223" s="45">
        <v>0</v>
      </c>
      <c r="Q223" s="46" t="s">
        <v>42</v>
      </c>
      <c r="R223" s="45">
        <v>-8624.8753700000034</v>
      </c>
      <c r="S223" s="45">
        <v>0</v>
      </c>
      <c r="T223" s="45">
        <v>8895.4603800000004</v>
      </c>
      <c r="U223" s="45">
        <v>0</v>
      </c>
      <c r="V223" s="46" t="s">
        <v>42</v>
      </c>
    </row>
    <row r="224" spans="1:22" ht="13.05" customHeight="1" thickBot="1" x14ac:dyDescent="0.35">
      <c r="A224" s="50" t="s">
        <v>44</v>
      </c>
      <c r="B224" s="50" t="s">
        <v>78</v>
      </c>
      <c r="C224" s="50" t="s">
        <v>86</v>
      </c>
      <c r="D224" s="50" t="s">
        <v>23</v>
      </c>
      <c r="E224" s="48" t="s">
        <v>48</v>
      </c>
      <c r="F224" s="48"/>
      <c r="G224" s="47"/>
      <c r="H224" s="45">
        <v>-32265.81202758789</v>
      </c>
      <c r="I224" s="45">
        <v>0</v>
      </c>
      <c r="J224" s="45">
        <v>33159.503601806638</v>
      </c>
      <c r="K224" s="45">
        <v>0</v>
      </c>
      <c r="L224" s="46" t="s">
        <v>42</v>
      </c>
      <c r="M224" s="45">
        <v>-8953.2122847290048</v>
      </c>
      <c r="N224" s="45">
        <v>0</v>
      </c>
      <c r="O224" s="45">
        <v>9310.1434526977537</v>
      </c>
      <c r="P224" s="45">
        <v>0</v>
      </c>
      <c r="Q224" s="46" t="s">
        <v>42</v>
      </c>
      <c r="R224" s="45">
        <v>-8624.8753700000034</v>
      </c>
      <c r="S224" s="45">
        <v>0</v>
      </c>
      <c r="T224" s="45">
        <v>8895.4603800000004</v>
      </c>
      <c r="U224" s="45">
        <v>0</v>
      </c>
      <c r="V224" s="46" t="s">
        <v>42</v>
      </c>
    </row>
    <row r="225" spans="1:22" ht="13.05" customHeight="1" x14ac:dyDescent="0.3">
      <c r="A225" s="50" t="s">
        <v>44</v>
      </c>
      <c r="B225" s="50" t="s">
        <v>78</v>
      </c>
      <c r="C225" s="50" t="s">
        <v>86</v>
      </c>
      <c r="D225" s="50" t="s">
        <v>22</v>
      </c>
      <c r="E225" s="51">
        <v>11</v>
      </c>
      <c r="F225" s="51">
        <v>111152</v>
      </c>
      <c r="G225" s="54" t="s">
        <v>136</v>
      </c>
      <c r="H225" s="59">
        <v>10631.82075732422</v>
      </c>
      <c r="I225" s="59">
        <v>0</v>
      </c>
      <c r="J225" s="59">
        <v>0</v>
      </c>
      <c r="K225" s="59">
        <v>0</v>
      </c>
      <c r="L225" s="53" t="s">
        <v>42</v>
      </c>
      <c r="M225" s="59">
        <v>3583.8207382812502</v>
      </c>
      <c r="N225" s="59">
        <v>0</v>
      </c>
      <c r="O225" s="59">
        <v>0</v>
      </c>
      <c r="P225" s="59">
        <v>0</v>
      </c>
      <c r="Q225" s="53" t="s">
        <v>42</v>
      </c>
      <c r="R225" s="59">
        <v>3050.2162899999998</v>
      </c>
      <c r="S225" s="59">
        <v>0</v>
      </c>
      <c r="T225" s="59">
        <v>0</v>
      </c>
      <c r="U225" s="59">
        <v>0</v>
      </c>
      <c r="V225" s="53" t="s">
        <v>42</v>
      </c>
    </row>
    <row r="226" spans="1:22" ht="13.05" customHeight="1" x14ac:dyDescent="0.3">
      <c r="A226" s="50" t="s">
        <v>44</v>
      </c>
      <c r="B226" s="50" t="s">
        <v>78</v>
      </c>
      <c r="C226" s="50" t="s">
        <v>86</v>
      </c>
      <c r="D226" s="50" t="s">
        <v>22</v>
      </c>
      <c r="E226" s="51">
        <v>11</v>
      </c>
      <c r="F226" s="51">
        <v>111153</v>
      </c>
      <c r="G226" s="54" t="s">
        <v>135</v>
      </c>
      <c r="H226" s="59">
        <v>11131.05629152298</v>
      </c>
      <c r="I226" s="59">
        <v>0</v>
      </c>
      <c r="J226" s="59">
        <v>0</v>
      </c>
      <c r="K226" s="59">
        <v>0</v>
      </c>
      <c r="L226" s="53" t="s">
        <v>42</v>
      </c>
      <c r="M226" s="59">
        <v>3757.0225449900631</v>
      </c>
      <c r="N226" s="59">
        <v>0</v>
      </c>
      <c r="O226" s="59">
        <v>0</v>
      </c>
      <c r="P226" s="59">
        <v>0</v>
      </c>
      <c r="Q226" s="53" t="s">
        <v>42</v>
      </c>
      <c r="R226" s="59">
        <v>3145.8656599999999</v>
      </c>
      <c r="S226" s="59">
        <v>0</v>
      </c>
      <c r="T226" s="59">
        <v>0</v>
      </c>
      <c r="U226" s="59">
        <v>0</v>
      </c>
      <c r="V226" s="53" t="s">
        <v>42</v>
      </c>
    </row>
    <row r="227" spans="1:22" ht="13.05" customHeight="1" x14ac:dyDescent="0.3">
      <c r="A227" s="50" t="s">
        <v>44</v>
      </c>
      <c r="B227" s="50" t="s">
        <v>78</v>
      </c>
      <c r="C227" s="50" t="s">
        <v>86</v>
      </c>
      <c r="D227" s="50" t="s">
        <v>22</v>
      </c>
      <c r="E227" s="51">
        <v>11</v>
      </c>
      <c r="F227" s="51">
        <v>111154</v>
      </c>
      <c r="G227" s="54" t="s">
        <v>134</v>
      </c>
      <c r="H227" s="59">
        <v>431.04399999999998</v>
      </c>
      <c r="I227" s="59">
        <v>0</v>
      </c>
      <c r="J227" s="59">
        <v>0</v>
      </c>
      <c r="K227" s="59">
        <v>0</v>
      </c>
      <c r="L227" s="53" t="s">
        <v>42</v>
      </c>
      <c r="M227" s="59">
        <v>154.55640039062499</v>
      </c>
      <c r="N227" s="59">
        <v>0</v>
      </c>
      <c r="O227" s="59">
        <v>0</v>
      </c>
      <c r="P227" s="59">
        <v>0</v>
      </c>
      <c r="Q227" s="53" t="s">
        <v>42</v>
      </c>
      <c r="R227" s="59">
        <v>177.90305000000001</v>
      </c>
      <c r="S227" s="59">
        <v>0</v>
      </c>
      <c r="T227" s="59">
        <v>0</v>
      </c>
      <c r="U227" s="59">
        <v>0</v>
      </c>
      <c r="V227" s="53" t="s">
        <v>42</v>
      </c>
    </row>
    <row r="228" spans="1:22" ht="13.05" customHeight="1" x14ac:dyDescent="0.3">
      <c r="A228" s="50" t="s">
        <v>44</v>
      </c>
      <c r="B228" s="50" t="s">
        <v>78</v>
      </c>
      <c r="C228" s="50" t="s">
        <v>86</v>
      </c>
      <c r="D228" s="50" t="s">
        <v>22</v>
      </c>
      <c r="E228" s="51">
        <v>11</v>
      </c>
      <c r="F228" s="51">
        <v>111156</v>
      </c>
      <c r="G228" s="54" t="s">
        <v>133</v>
      </c>
      <c r="H228" s="59">
        <v>0</v>
      </c>
      <c r="I228" s="59">
        <v>0</v>
      </c>
      <c r="J228" s="59">
        <v>0</v>
      </c>
      <c r="K228" s="59">
        <v>0</v>
      </c>
      <c r="L228" s="53" t="s">
        <v>42</v>
      </c>
      <c r="M228" s="59">
        <v>0</v>
      </c>
      <c r="N228" s="59">
        <v>0</v>
      </c>
      <c r="O228" s="59">
        <v>0</v>
      </c>
      <c r="P228" s="59">
        <v>0</v>
      </c>
      <c r="Q228" s="53" t="s">
        <v>42</v>
      </c>
      <c r="R228" s="59">
        <v>52.16581</v>
      </c>
      <c r="S228" s="59">
        <v>0</v>
      </c>
      <c r="T228" s="59">
        <v>0</v>
      </c>
      <c r="U228" s="59">
        <v>0</v>
      </c>
      <c r="V228" s="53" t="s">
        <v>42</v>
      </c>
    </row>
    <row r="229" spans="1:22" ht="13.05" customHeight="1" x14ac:dyDescent="0.3">
      <c r="A229" s="50" t="s">
        <v>44</v>
      </c>
      <c r="B229" s="50" t="s">
        <v>78</v>
      </c>
      <c r="C229" s="50" t="s">
        <v>86</v>
      </c>
      <c r="D229" s="50" t="s">
        <v>22</v>
      </c>
      <c r="E229" s="51">
        <v>11</v>
      </c>
      <c r="F229" s="51">
        <v>111162</v>
      </c>
      <c r="G229" s="54" t="s">
        <v>132</v>
      </c>
      <c r="H229" s="59">
        <v>250.00000000000011</v>
      </c>
      <c r="I229" s="59">
        <v>0</v>
      </c>
      <c r="J229" s="59">
        <v>332.916</v>
      </c>
      <c r="K229" s="59">
        <v>0</v>
      </c>
      <c r="L229" s="53" t="s">
        <v>42</v>
      </c>
      <c r="M229" s="59">
        <v>83.333333333333314</v>
      </c>
      <c r="N229" s="59">
        <v>0</v>
      </c>
      <c r="O229" s="59">
        <v>205.63788</v>
      </c>
      <c r="P229" s="59">
        <v>0</v>
      </c>
      <c r="Q229" s="53" t="s">
        <v>42</v>
      </c>
      <c r="R229" s="59">
        <v>-50.361420000000003</v>
      </c>
      <c r="S229" s="59">
        <v>4.0265399999999998</v>
      </c>
      <c r="T229" s="59">
        <v>279.21589</v>
      </c>
      <c r="U229" s="59">
        <v>0</v>
      </c>
      <c r="V229" s="53" t="s">
        <v>42</v>
      </c>
    </row>
    <row r="230" spans="1:22" ht="13.05" customHeight="1" x14ac:dyDescent="0.3">
      <c r="A230" s="50" t="s">
        <v>44</v>
      </c>
      <c r="B230" s="50" t="s">
        <v>78</v>
      </c>
      <c r="C230" s="50" t="s">
        <v>86</v>
      </c>
      <c r="D230" s="50" t="s">
        <v>22</v>
      </c>
      <c r="E230" s="51">
        <v>11</v>
      </c>
      <c r="F230" s="51">
        <v>111163</v>
      </c>
      <c r="G230" s="54" t="s">
        <v>131</v>
      </c>
      <c r="H230" s="59">
        <v>99.999999999999957</v>
      </c>
      <c r="I230" s="59">
        <v>0</v>
      </c>
      <c r="J230" s="59">
        <v>0</v>
      </c>
      <c r="K230" s="59">
        <v>0</v>
      </c>
      <c r="L230" s="53" t="s">
        <v>42</v>
      </c>
      <c r="M230" s="59">
        <v>33.333333333333321</v>
      </c>
      <c r="N230" s="59">
        <v>0</v>
      </c>
      <c r="O230" s="59">
        <v>0</v>
      </c>
      <c r="P230" s="59">
        <v>0</v>
      </c>
      <c r="Q230" s="53" t="s">
        <v>42</v>
      </c>
      <c r="R230" s="59">
        <v>8.0834899999999994</v>
      </c>
      <c r="S230" s="59">
        <v>0</v>
      </c>
      <c r="T230" s="59">
        <v>0</v>
      </c>
      <c r="U230" s="59">
        <v>0</v>
      </c>
      <c r="V230" s="53" t="s">
        <v>42</v>
      </c>
    </row>
    <row r="231" spans="1:22" ht="13.05" customHeight="1" x14ac:dyDescent="0.3">
      <c r="A231" s="50" t="s">
        <v>44</v>
      </c>
      <c r="B231" s="50" t="s">
        <v>78</v>
      </c>
      <c r="C231" s="50" t="s">
        <v>86</v>
      </c>
      <c r="D231" s="50" t="s">
        <v>22</v>
      </c>
      <c r="E231" s="51">
        <v>11</v>
      </c>
      <c r="F231" s="51">
        <v>111167</v>
      </c>
      <c r="G231" s="54" t="s">
        <v>130</v>
      </c>
      <c r="H231" s="59">
        <v>99.999999999999957</v>
      </c>
      <c r="I231" s="59">
        <v>0</v>
      </c>
      <c r="J231" s="59">
        <v>0</v>
      </c>
      <c r="K231" s="59">
        <v>0</v>
      </c>
      <c r="L231" s="53" t="s">
        <v>42</v>
      </c>
      <c r="M231" s="59">
        <v>33.333333333333321</v>
      </c>
      <c r="N231" s="59">
        <v>0</v>
      </c>
      <c r="O231" s="59">
        <v>0</v>
      </c>
      <c r="P231" s="59">
        <v>0</v>
      </c>
      <c r="Q231" s="53" t="s">
        <v>42</v>
      </c>
      <c r="R231" s="59">
        <v>45.931729999999988</v>
      </c>
      <c r="S231" s="59">
        <v>0</v>
      </c>
      <c r="T231" s="59">
        <v>0</v>
      </c>
      <c r="U231" s="59">
        <v>0</v>
      </c>
      <c r="V231" s="53" t="s">
        <v>42</v>
      </c>
    </row>
    <row r="232" spans="1:22" ht="13.05" customHeight="1" x14ac:dyDescent="0.3">
      <c r="A232" s="50" t="s">
        <v>44</v>
      </c>
      <c r="B232" s="50" t="s">
        <v>78</v>
      </c>
      <c r="C232" s="50" t="s">
        <v>86</v>
      </c>
      <c r="D232" s="50" t="s">
        <v>22</v>
      </c>
      <c r="E232" s="51">
        <v>11</v>
      </c>
      <c r="F232" s="51">
        <v>111174</v>
      </c>
      <c r="G232" s="54" t="s">
        <v>129</v>
      </c>
      <c r="H232" s="59">
        <v>1255.41471875</v>
      </c>
      <c r="I232" s="59">
        <v>0</v>
      </c>
      <c r="J232" s="59">
        <v>0</v>
      </c>
      <c r="K232" s="59">
        <v>0</v>
      </c>
      <c r="L232" s="53" t="s">
        <v>42</v>
      </c>
      <c r="M232" s="59">
        <v>525.90052343750006</v>
      </c>
      <c r="N232" s="59">
        <v>0</v>
      </c>
      <c r="O232" s="59">
        <v>0</v>
      </c>
      <c r="P232" s="59">
        <v>0</v>
      </c>
      <c r="Q232" s="53" t="s">
        <v>42</v>
      </c>
      <c r="R232" s="59">
        <v>299.90841</v>
      </c>
      <c r="S232" s="59">
        <v>0</v>
      </c>
      <c r="T232" s="59">
        <v>0</v>
      </c>
      <c r="U232" s="59">
        <v>0</v>
      </c>
      <c r="V232" s="53" t="s">
        <v>42</v>
      </c>
    </row>
    <row r="233" spans="1:22" ht="13.05" customHeight="1" x14ac:dyDescent="0.3">
      <c r="A233" s="50" t="s">
        <v>44</v>
      </c>
      <c r="B233" s="50" t="s">
        <v>78</v>
      </c>
      <c r="C233" s="50" t="s">
        <v>86</v>
      </c>
      <c r="D233" s="50" t="s">
        <v>22</v>
      </c>
      <c r="E233" s="51">
        <v>11</v>
      </c>
      <c r="F233" s="51">
        <v>118152</v>
      </c>
      <c r="G233" s="54" t="s">
        <v>128</v>
      </c>
      <c r="H233" s="59">
        <v>0</v>
      </c>
      <c r="I233" s="59">
        <v>0</v>
      </c>
      <c r="J233" s="59">
        <v>0</v>
      </c>
      <c r="K233" s="59">
        <v>0</v>
      </c>
      <c r="L233" s="53" t="s">
        <v>42</v>
      </c>
      <c r="M233" s="59">
        <v>0</v>
      </c>
      <c r="N233" s="59">
        <v>0</v>
      </c>
      <c r="O233" s="59">
        <v>0</v>
      </c>
      <c r="P233" s="59">
        <v>0</v>
      </c>
      <c r="Q233" s="53" t="s">
        <v>42</v>
      </c>
      <c r="R233" s="59">
        <v>510.53410000000002</v>
      </c>
      <c r="S233" s="59">
        <v>0</v>
      </c>
      <c r="T233" s="59">
        <v>0</v>
      </c>
      <c r="U233" s="59">
        <v>0</v>
      </c>
      <c r="V233" s="53" t="s">
        <v>42</v>
      </c>
    </row>
    <row r="234" spans="1:22" ht="13.05" customHeight="1" x14ac:dyDescent="0.3">
      <c r="A234" s="50" t="s">
        <v>44</v>
      </c>
      <c r="B234" s="50" t="s">
        <v>78</v>
      </c>
      <c r="C234" s="50" t="s">
        <v>86</v>
      </c>
      <c r="D234" s="50" t="s">
        <v>22</v>
      </c>
      <c r="E234" s="51">
        <v>11</v>
      </c>
      <c r="F234" s="51">
        <v>118153</v>
      </c>
      <c r="G234" s="54" t="s">
        <v>127</v>
      </c>
      <c r="H234" s="59">
        <v>0</v>
      </c>
      <c r="I234" s="59">
        <v>0</v>
      </c>
      <c r="J234" s="59">
        <v>0</v>
      </c>
      <c r="K234" s="59">
        <v>0</v>
      </c>
      <c r="L234" s="53" t="s">
        <v>42</v>
      </c>
      <c r="M234" s="59">
        <v>0</v>
      </c>
      <c r="N234" s="59">
        <v>0</v>
      </c>
      <c r="O234" s="59">
        <v>0</v>
      </c>
      <c r="P234" s="59">
        <v>0</v>
      </c>
      <c r="Q234" s="53" t="s">
        <v>42</v>
      </c>
      <c r="R234" s="59">
        <v>481.84704000000011</v>
      </c>
      <c r="S234" s="59">
        <v>0</v>
      </c>
      <c r="T234" s="59">
        <v>0</v>
      </c>
      <c r="U234" s="59">
        <v>0</v>
      </c>
      <c r="V234" s="53" t="s">
        <v>42</v>
      </c>
    </row>
    <row r="235" spans="1:22" ht="13.05" customHeight="1" x14ac:dyDescent="0.3">
      <c r="A235" s="50" t="s">
        <v>44</v>
      </c>
      <c r="B235" s="50" t="s">
        <v>78</v>
      </c>
      <c r="C235" s="50" t="s">
        <v>86</v>
      </c>
      <c r="D235" s="50" t="s">
        <v>22</v>
      </c>
      <c r="E235" s="51">
        <v>11</v>
      </c>
      <c r="F235" s="51">
        <v>118154</v>
      </c>
      <c r="G235" s="54" t="s">
        <v>126</v>
      </c>
      <c r="H235" s="59">
        <v>0</v>
      </c>
      <c r="I235" s="59">
        <v>0</v>
      </c>
      <c r="J235" s="59">
        <v>0</v>
      </c>
      <c r="K235" s="59">
        <v>0</v>
      </c>
      <c r="L235" s="53" t="s">
        <v>42</v>
      </c>
      <c r="M235" s="59">
        <v>0</v>
      </c>
      <c r="N235" s="59">
        <v>0</v>
      </c>
      <c r="O235" s="59">
        <v>0</v>
      </c>
      <c r="P235" s="59">
        <v>0</v>
      </c>
      <c r="Q235" s="53" t="s">
        <v>42</v>
      </c>
      <c r="R235" s="59">
        <v>26.0214</v>
      </c>
      <c r="S235" s="59">
        <v>0</v>
      </c>
      <c r="T235" s="59">
        <v>0</v>
      </c>
      <c r="U235" s="59">
        <v>0</v>
      </c>
      <c r="V235" s="53" t="s">
        <v>42</v>
      </c>
    </row>
    <row r="236" spans="1:22" ht="13.05" customHeight="1" x14ac:dyDescent="0.3">
      <c r="A236" s="50" t="s">
        <v>44</v>
      </c>
      <c r="B236" s="50" t="s">
        <v>78</v>
      </c>
      <c r="C236" s="50" t="s">
        <v>86</v>
      </c>
      <c r="D236" s="50" t="s">
        <v>22</v>
      </c>
      <c r="E236" s="51">
        <v>11</v>
      </c>
      <c r="F236" s="51">
        <v>118156</v>
      </c>
      <c r="G236" s="54" t="s">
        <v>125</v>
      </c>
      <c r="H236" s="59">
        <v>0</v>
      </c>
      <c r="I236" s="59">
        <v>0</v>
      </c>
      <c r="J236" s="59">
        <v>0</v>
      </c>
      <c r="K236" s="59">
        <v>0</v>
      </c>
      <c r="L236" s="53" t="s">
        <v>42</v>
      </c>
      <c r="M236" s="59">
        <v>0</v>
      </c>
      <c r="N236" s="59">
        <v>0</v>
      </c>
      <c r="O236" s="59">
        <v>0</v>
      </c>
      <c r="P236" s="59">
        <v>0</v>
      </c>
      <c r="Q236" s="53" t="s">
        <v>42</v>
      </c>
      <c r="R236" s="59">
        <v>0.56801999999999997</v>
      </c>
      <c r="S236" s="59">
        <v>0</v>
      </c>
      <c r="T236" s="59">
        <v>0</v>
      </c>
      <c r="U236" s="59">
        <v>0</v>
      </c>
      <c r="V236" s="53" t="s">
        <v>42</v>
      </c>
    </row>
    <row r="237" spans="1:22" ht="13.05" customHeight="1" x14ac:dyDescent="0.3">
      <c r="A237" s="50" t="s">
        <v>44</v>
      </c>
      <c r="B237" s="50" t="s">
        <v>78</v>
      </c>
      <c r="C237" s="50" t="s">
        <v>86</v>
      </c>
      <c r="D237" s="50" t="s">
        <v>22</v>
      </c>
      <c r="E237" s="51">
        <v>11</v>
      </c>
      <c r="F237" s="51">
        <v>118162</v>
      </c>
      <c r="G237" s="54" t="s">
        <v>124</v>
      </c>
      <c r="H237" s="59">
        <v>0</v>
      </c>
      <c r="I237" s="59">
        <v>0</v>
      </c>
      <c r="J237" s="59">
        <v>0</v>
      </c>
      <c r="K237" s="59">
        <v>0</v>
      </c>
      <c r="L237" s="53" t="s">
        <v>42</v>
      </c>
      <c r="M237" s="59">
        <v>0</v>
      </c>
      <c r="N237" s="59">
        <v>0</v>
      </c>
      <c r="O237" s="59">
        <v>0</v>
      </c>
      <c r="P237" s="59">
        <v>0</v>
      </c>
      <c r="Q237" s="53" t="s">
        <v>42</v>
      </c>
      <c r="R237" s="59">
        <v>5.8773</v>
      </c>
      <c r="S237" s="59">
        <v>0</v>
      </c>
      <c r="T237" s="59">
        <v>3.5979999999999998E-2</v>
      </c>
      <c r="U237" s="59">
        <v>0</v>
      </c>
      <c r="V237" s="53" t="s">
        <v>42</v>
      </c>
    </row>
    <row r="238" spans="1:22" ht="13.05" customHeight="1" x14ac:dyDescent="0.3">
      <c r="A238" s="50" t="s">
        <v>44</v>
      </c>
      <c r="B238" s="50" t="s">
        <v>78</v>
      </c>
      <c r="C238" s="50" t="s">
        <v>86</v>
      </c>
      <c r="D238" s="50" t="s">
        <v>22</v>
      </c>
      <c r="E238" s="51">
        <v>11</v>
      </c>
      <c r="F238" s="51">
        <v>118167</v>
      </c>
      <c r="G238" s="54" t="s">
        <v>123</v>
      </c>
      <c r="H238" s="59">
        <v>0</v>
      </c>
      <c r="I238" s="59">
        <v>0</v>
      </c>
      <c r="J238" s="59">
        <v>0</v>
      </c>
      <c r="K238" s="59">
        <v>0</v>
      </c>
      <c r="L238" s="53" t="s">
        <v>42</v>
      </c>
      <c r="M238" s="59">
        <v>0</v>
      </c>
      <c r="N238" s="59">
        <v>0</v>
      </c>
      <c r="O238" s="59">
        <v>0</v>
      </c>
      <c r="P238" s="59">
        <v>0</v>
      </c>
      <c r="Q238" s="53" t="s">
        <v>42</v>
      </c>
      <c r="R238" s="59">
        <v>0.71379000000000015</v>
      </c>
      <c r="S238" s="59">
        <v>0</v>
      </c>
      <c r="T238" s="59">
        <v>0</v>
      </c>
      <c r="U238" s="59">
        <v>0</v>
      </c>
      <c r="V238" s="53" t="s">
        <v>42</v>
      </c>
    </row>
    <row r="239" spans="1:22" ht="13.05" customHeight="1" x14ac:dyDescent="0.3">
      <c r="A239" s="50" t="s">
        <v>44</v>
      </c>
      <c r="B239" s="50" t="s">
        <v>78</v>
      </c>
      <c r="C239" s="50" t="s">
        <v>86</v>
      </c>
      <c r="D239" s="50" t="s">
        <v>22</v>
      </c>
      <c r="E239" s="51">
        <v>11</v>
      </c>
      <c r="F239" s="51">
        <v>118174</v>
      </c>
      <c r="G239" s="54" t="s">
        <v>122</v>
      </c>
      <c r="H239" s="59">
        <v>0</v>
      </c>
      <c r="I239" s="59">
        <v>0</v>
      </c>
      <c r="J239" s="59">
        <v>0</v>
      </c>
      <c r="K239" s="59">
        <v>0</v>
      </c>
      <c r="L239" s="53" t="s">
        <v>42</v>
      </c>
      <c r="M239" s="59">
        <v>0</v>
      </c>
      <c r="N239" s="59">
        <v>0</v>
      </c>
      <c r="O239" s="59">
        <v>0</v>
      </c>
      <c r="P239" s="59">
        <v>0</v>
      </c>
      <c r="Q239" s="53" t="s">
        <v>42</v>
      </c>
      <c r="R239" s="59">
        <v>52.041780000000003</v>
      </c>
      <c r="S239" s="59">
        <v>0</v>
      </c>
      <c r="T239" s="59">
        <v>0</v>
      </c>
      <c r="U239" s="59">
        <v>0</v>
      </c>
      <c r="V239" s="53" t="s">
        <v>42</v>
      </c>
    </row>
    <row r="240" spans="1:22" ht="13.05" customHeight="1" thickBot="1" x14ac:dyDescent="0.35">
      <c r="A240" s="50" t="s">
        <v>44</v>
      </c>
      <c r="B240" s="50" t="s">
        <v>78</v>
      </c>
      <c r="C240" s="50" t="s">
        <v>86</v>
      </c>
      <c r="D240" s="50" t="s">
        <v>22</v>
      </c>
      <c r="E240" s="51">
        <v>11</v>
      </c>
      <c r="F240" s="51">
        <v>119993</v>
      </c>
      <c r="G240" s="54" t="s">
        <v>121</v>
      </c>
      <c r="H240" s="59">
        <v>0</v>
      </c>
      <c r="I240" s="59">
        <v>0</v>
      </c>
      <c r="J240" s="59">
        <v>0</v>
      </c>
      <c r="K240" s="59">
        <v>0</v>
      </c>
      <c r="L240" s="53" t="s">
        <v>42</v>
      </c>
      <c r="M240" s="59">
        <v>0</v>
      </c>
      <c r="N240" s="59">
        <v>0</v>
      </c>
      <c r="O240" s="59">
        <v>0</v>
      </c>
      <c r="P240" s="59">
        <v>0</v>
      </c>
      <c r="Q240" s="53" t="s">
        <v>42</v>
      </c>
      <c r="R240" s="59">
        <v>60</v>
      </c>
      <c r="S240" s="59">
        <v>0</v>
      </c>
      <c r="T240" s="59">
        <v>-60</v>
      </c>
      <c r="U240" s="59">
        <v>0</v>
      </c>
      <c r="V240" s="53" t="s">
        <v>42</v>
      </c>
    </row>
    <row r="241" spans="1:22" ht="13.05" customHeight="1" thickBot="1" x14ac:dyDescent="0.35">
      <c r="A241" s="50" t="s">
        <v>44</v>
      </c>
      <c r="B241" s="50" t="s">
        <v>78</v>
      </c>
      <c r="C241" s="50" t="s">
        <v>86</v>
      </c>
      <c r="D241" s="50" t="s">
        <v>22</v>
      </c>
      <c r="E241" s="51">
        <v>11</v>
      </c>
      <c r="F241" s="48" t="s">
        <v>45</v>
      </c>
      <c r="G241" s="47"/>
      <c r="H241" s="45">
        <v>23899.3357675972</v>
      </c>
      <c r="I241" s="45">
        <v>0</v>
      </c>
      <c r="J241" s="45">
        <v>332.916</v>
      </c>
      <c r="K241" s="45">
        <v>0</v>
      </c>
      <c r="L241" s="46" t="s">
        <v>42</v>
      </c>
      <c r="M241" s="45">
        <v>8171.300207099438</v>
      </c>
      <c r="N241" s="45">
        <v>0</v>
      </c>
      <c r="O241" s="45">
        <v>205.63788</v>
      </c>
      <c r="P241" s="45">
        <v>0</v>
      </c>
      <c r="Q241" s="46" t="s">
        <v>42</v>
      </c>
      <c r="R241" s="45">
        <v>7867.3164499999966</v>
      </c>
      <c r="S241" s="45">
        <v>4.0265399999999998</v>
      </c>
      <c r="T241" s="45">
        <v>219.25187</v>
      </c>
      <c r="U241" s="45">
        <v>0</v>
      </c>
      <c r="V241" s="46" t="s">
        <v>42</v>
      </c>
    </row>
    <row r="242" spans="1:22" ht="13.05" customHeight="1" thickBot="1" x14ac:dyDescent="0.35">
      <c r="A242" s="50" t="s">
        <v>44</v>
      </c>
      <c r="B242" s="50" t="s">
        <v>78</v>
      </c>
      <c r="C242" s="50" t="s">
        <v>86</v>
      </c>
      <c r="D242" s="50" t="s">
        <v>22</v>
      </c>
      <c r="E242" s="48" t="s">
        <v>48</v>
      </c>
      <c r="F242" s="48"/>
      <c r="G242" s="47"/>
      <c r="H242" s="45">
        <v>23899.3357675972</v>
      </c>
      <c r="I242" s="45">
        <v>0</v>
      </c>
      <c r="J242" s="45">
        <v>332.916</v>
      </c>
      <c r="K242" s="45">
        <v>0</v>
      </c>
      <c r="L242" s="46" t="s">
        <v>42</v>
      </c>
      <c r="M242" s="45">
        <v>8171.300207099438</v>
      </c>
      <c r="N242" s="45">
        <v>0</v>
      </c>
      <c r="O242" s="45">
        <v>205.63788</v>
      </c>
      <c r="P242" s="45">
        <v>0</v>
      </c>
      <c r="Q242" s="46" t="s">
        <v>42</v>
      </c>
      <c r="R242" s="45">
        <v>7867.3164499999966</v>
      </c>
      <c r="S242" s="45">
        <v>4.0265399999999998</v>
      </c>
      <c r="T242" s="45">
        <v>219.25187</v>
      </c>
      <c r="U242" s="45">
        <v>0</v>
      </c>
      <c r="V242" s="46" t="s">
        <v>42</v>
      </c>
    </row>
    <row r="243" spans="1:22" ht="13.05" customHeight="1" thickBot="1" x14ac:dyDescent="0.35">
      <c r="A243" s="50" t="s">
        <v>44</v>
      </c>
      <c r="B243" s="50" t="s">
        <v>78</v>
      </c>
      <c r="C243" s="50" t="s">
        <v>86</v>
      </c>
      <c r="D243" s="50" t="s">
        <v>21</v>
      </c>
      <c r="E243" s="51">
        <v>11</v>
      </c>
      <c r="F243" s="51">
        <v>111157</v>
      </c>
      <c r="G243" s="54" t="s">
        <v>120</v>
      </c>
      <c r="H243" s="59">
        <v>-3335.4221687011718</v>
      </c>
      <c r="I243" s="59">
        <v>210</v>
      </c>
      <c r="J243" s="59">
        <v>3125.4221687011718</v>
      </c>
      <c r="K243" s="59">
        <v>0</v>
      </c>
      <c r="L243" s="53" t="s">
        <v>42</v>
      </c>
      <c r="M243" s="59">
        <v>-1230.751168945312</v>
      </c>
      <c r="N243" s="59">
        <v>81.075249999999997</v>
      </c>
      <c r="O243" s="59">
        <v>1134.675918945313</v>
      </c>
      <c r="P243" s="59">
        <v>0</v>
      </c>
      <c r="Q243" s="53" t="s">
        <v>42</v>
      </c>
      <c r="R243" s="59">
        <v>-1302.16884</v>
      </c>
      <c r="S243" s="59">
        <v>42.044939999999997</v>
      </c>
      <c r="T243" s="59">
        <v>1208.07293</v>
      </c>
      <c r="U243" s="59">
        <v>0</v>
      </c>
      <c r="V243" s="53" t="s">
        <v>42</v>
      </c>
    </row>
    <row r="244" spans="1:22" ht="13.05" customHeight="1" thickBot="1" x14ac:dyDescent="0.35">
      <c r="A244" s="50" t="s">
        <v>44</v>
      </c>
      <c r="B244" s="50" t="s">
        <v>78</v>
      </c>
      <c r="C244" s="50" t="s">
        <v>86</v>
      </c>
      <c r="D244" s="50" t="s">
        <v>21</v>
      </c>
      <c r="E244" s="51">
        <v>11</v>
      </c>
      <c r="F244" s="48" t="s">
        <v>45</v>
      </c>
      <c r="G244" s="47"/>
      <c r="H244" s="45">
        <v>-3335.4221687011718</v>
      </c>
      <c r="I244" s="45">
        <v>210</v>
      </c>
      <c r="J244" s="45">
        <v>3125.4221687011718</v>
      </c>
      <c r="K244" s="45">
        <v>0</v>
      </c>
      <c r="L244" s="46" t="s">
        <v>42</v>
      </c>
      <c r="M244" s="45">
        <v>-1230.751168945312</v>
      </c>
      <c r="N244" s="45">
        <v>81.075249999999997</v>
      </c>
      <c r="O244" s="45">
        <v>1134.675918945313</v>
      </c>
      <c r="P244" s="45">
        <v>0</v>
      </c>
      <c r="Q244" s="46" t="s">
        <v>42</v>
      </c>
      <c r="R244" s="45">
        <v>-1302.16884</v>
      </c>
      <c r="S244" s="45">
        <v>42.044939999999997</v>
      </c>
      <c r="T244" s="45">
        <v>1208.07293</v>
      </c>
      <c r="U244" s="45">
        <v>0</v>
      </c>
      <c r="V244" s="46" t="s">
        <v>42</v>
      </c>
    </row>
    <row r="245" spans="1:22" ht="13.05" customHeight="1" thickBot="1" x14ac:dyDescent="0.35">
      <c r="A245" s="50" t="s">
        <v>44</v>
      </c>
      <c r="B245" s="50" t="s">
        <v>78</v>
      </c>
      <c r="C245" s="50" t="s">
        <v>86</v>
      </c>
      <c r="D245" s="50" t="s">
        <v>21</v>
      </c>
      <c r="E245" s="48" t="s">
        <v>48</v>
      </c>
      <c r="F245" s="48"/>
      <c r="G245" s="47"/>
      <c r="H245" s="45">
        <v>-3335.4221687011718</v>
      </c>
      <c r="I245" s="45">
        <v>210</v>
      </c>
      <c r="J245" s="45">
        <v>3125.4221687011718</v>
      </c>
      <c r="K245" s="45">
        <v>0</v>
      </c>
      <c r="L245" s="46" t="s">
        <v>42</v>
      </c>
      <c r="M245" s="45">
        <v>-1230.751168945312</v>
      </c>
      <c r="N245" s="45">
        <v>81.075249999999997</v>
      </c>
      <c r="O245" s="45">
        <v>1134.675918945313</v>
      </c>
      <c r="P245" s="45">
        <v>0</v>
      </c>
      <c r="Q245" s="46" t="s">
        <v>42</v>
      </c>
      <c r="R245" s="45">
        <v>-1302.16884</v>
      </c>
      <c r="S245" s="45">
        <v>42.044939999999997</v>
      </c>
      <c r="T245" s="45">
        <v>1208.07293</v>
      </c>
      <c r="U245" s="45">
        <v>0</v>
      </c>
      <c r="V245" s="46" t="s">
        <v>42</v>
      </c>
    </row>
    <row r="246" spans="1:22" ht="13.05" customHeight="1" x14ac:dyDescent="0.3">
      <c r="A246" s="50" t="s">
        <v>44</v>
      </c>
      <c r="B246" s="50" t="s">
        <v>78</v>
      </c>
      <c r="C246" s="50" t="s">
        <v>86</v>
      </c>
      <c r="D246" s="50" t="s">
        <v>115</v>
      </c>
      <c r="E246" s="51">
        <v>11</v>
      </c>
      <c r="F246" s="51">
        <v>111181</v>
      </c>
      <c r="G246" s="54" t="s">
        <v>119</v>
      </c>
      <c r="H246" s="59">
        <v>475.75665234374998</v>
      </c>
      <c r="I246" s="59">
        <v>0</v>
      </c>
      <c r="J246" s="59">
        <v>0</v>
      </c>
      <c r="K246" s="59">
        <v>0</v>
      </c>
      <c r="L246" s="53" t="s">
        <v>42</v>
      </c>
      <c r="M246" s="59">
        <v>155.78325390625</v>
      </c>
      <c r="N246" s="59">
        <v>0</v>
      </c>
      <c r="O246" s="59">
        <v>0</v>
      </c>
      <c r="P246" s="59">
        <v>0</v>
      </c>
      <c r="Q246" s="53" t="s">
        <v>42</v>
      </c>
      <c r="R246" s="59">
        <v>134.98039</v>
      </c>
      <c r="S246" s="59">
        <v>0</v>
      </c>
      <c r="T246" s="59">
        <v>0</v>
      </c>
      <c r="U246" s="59">
        <v>0</v>
      </c>
      <c r="V246" s="53" t="s">
        <v>42</v>
      </c>
    </row>
    <row r="247" spans="1:22" ht="13.05" customHeight="1" x14ac:dyDescent="0.3">
      <c r="A247" s="50" t="s">
        <v>44</v>
      </c>
      <c r="B247" s="50" t="s">
        <v>78</v>
      </c>
      <c r="C247" s="50" t="s">
        <v>86</v>
      </c>
      <c r="D247" s="50" t="s">
        <v>115</v>
      </c>
      <c r="E247" s="51">
        <v>11</v>
      </c>
      <c r="F247" s="51">
        <v>111183</v>
      </c>
      <c r="G247" s="54" t="s">
        <v>118</v>
      </c>
      <c r="H247" s="59">
        <v>0</v>
      </c>
      <c r="I247" s="59">
        <v>0</v>
      </c>
      <c r="J247" s="59">
        <v>0</v>
      </c>
      <c r="K247" s="59">
        <v>0</v>
      </c>
      <c r="L247" s="53" t="s">
        <v>42</v>
      </c>
      <c r="M247" s="59">
        <v>0</v>
      </c>
      <c r="N247" s="59">
        <v>0</v>
      </c>
      <c r="O247" s="59">
        <v>0</v>
      </c>
      <c r="P247" s="59">
        <v>0</v>
      </c>
      <c r="Q247" s="53" t="s">
        <v>42</v>
      </c>
      <c r="R247" s="59">
        <v>77.422989999999999</v>
      </c>
      <c r="S247" s="59">
        <v>0</v>
      </c>
      <c r="T247" s="59">
        <v>0</v>
      </c>
      <c r="U247" s="59">
        <v>0</v>
      </c>
      <c r="V247" s="53" t="s">
        <v>42</v>
      </c>
    </row>
    <row r="248" spans="1:22" ht="13.05" customHeight="1" x14ac:dyDescent="0.3">
      <c r="A248" s="50" t="s">
        <v>44</v>
      </c>
      <c r="B248" s="50" t="s">
        <v>78</v>
      </c>
      <c r="C248" s="50" t="s">
        <v>86</v>
      </c>
      <c r="D248" s="50" t="s">
        <v>115</v>
      </c>
      <c r="E248" s="51">
        <v>11</v>
      </c>
      <c r="F248" s="51">
        <v>118181</v>
      </c>
      <c r="G248" s="54" t="s">
        <v>117</v>
      </c>
      <c r="H248" s="59">
        <v>0</v>
      </c>
      <c r="I248" s="59">
        <v>0</v>
      </c>
      <c r="J248" s="59">
        <v>0</v>
      </c>
      <c r="K248" s="59">
        <v>0</v>
      </c>
      <c r="L248" s="53" t="s">
        <v>42</v>
      </c>
      <c r="M248" s="59">
        <v>0</v>
      </c>
      <c r="N248" s="59">
        <v>0</v>
      </c>
      <c r="O248" s="59">
        <v>0</v>
      </c>
      <c r="P248" s="59">
        <v>0</v>
      </c>
      <c r="Q248" s="53" t="s">
        <v>42</v>
      </c>
      <c r="R248" s="59">
        <v>20.939309999999999</v>
      </c>
      <c r="S248" s="59">
        <v>0</v>
      </c>
      <c r="T248" s="59">
        <v>0</v>
      </c>
      <c r="U248" s="59">
        <v>0</v>
      </c>
      <c r="V248" s="53" t="s">
        <v>42</v>
      </c>
    </row>
    <row r="249" spans="1:22" ht="13.05" customHeight="1" thickBot="1" x14ac:dyDescent="0.35">
      <c r="A249" s="50" t="s">
        <v>44</v>
      </c>
      <c r="B249" s="50" t="s">
        <v>78</v>
      </c>
      <c r="C249" s="50" t="s">
        <v>86</v>
      </c>
      <c r="D249" s="50" t="s">
        <v>115</v>
      </c>
      <c r="E249" s="51">
        <v>11</v>
      </c>
      <c r="F249" s="51">
        <v>118183</v>
      </c>
      <c r="G249" s="54" t="s">
        <v>116</v>
      </c>
      <c r="H249" s="59">
        <v>0</v>
      </c>
      <c r="I249" s="59">
        <v>0</v>
      </c>
      <c r="J249" s="59">
        <v>0</v>
      </c>
      <c r="K249" s="59">
        <v>0</v>
      </c>
      <c r="L249" s="53" t="s">
        <v>42</v>
      </c>
      <c r="M249" s="59">
        <v>0</v>
      </c>
      <c r="N249" s="59">
        <v>0</v>
      </c>
      <c r="O249" s="59">
        <v>0</v>
      </c>
      <c r="P249" s="59">
        <v>0</v>
      </c>
      <c r="Q249" s="53" t="s">
        <v>42</v>
      </c>
      <c r="R249" s="59">
        <v>15.511039999999999</v>
      </c>
      <c r="S249" s="59">
        <v>0</v>
      </c>
      <c r="T249" s="59">
        <v>0</v>
      </c>
      <c r="U249" s="59">
        <v>0</v>
      </c>
      <c r="V249" s="53" t="s">
        <v>42</v>
      </c>
    </row>
    <row r="250" spans="1:22" ht="13.05" customHeight="1" thickBot="1" x14ac:dyDescent="0.35">
      <c r="A250" s="50" t="s">
        <v>44</v>
      </c>
      <c r="B250" s="50" t="s">
        <v>78</v>
      </c>
      <c r="C250" s="50" t="s">
        <v>86</v>
      </c>
      <c r="D250" s="50" t="s">
        <v>115</v>
      </c>
      <c r="E250" s="51">
        <v>11</v>
      </c>
      <c r="F250" s="48" t="s">
        <v>45</v>
      </c>
      <c r="G250" s="47"/>
      <c r="H250" s="45">
        <v>475.75665234374998</v>
      </c>
      <c r="I250" s="45">
        <v>0</v>
      </c>
      <c r="J250" s="45">
        <v>0</v>
      </c>
      <c r="K250" s="45">
        <v>0</v>
      </c>
      <c r="L250" s="46" t="s">
        <v>42</v>
      </c>
      <c r="M250" s="45">
        <v>155.78325390625</v>
      </c>
      <c r="N250" s="45">
        <v>0</v>
      </c>
      <c r="O250" s="45">
        <v>0</v>
      </c>
      <c r="P250" s="45">
        <v>0</v>
      </c>
      <c r="Q250" s="46" t="s">
        <v>42</v>
      </c>
      <c r="R250" s="45">
        <v>248.85373000000001</v>
      </c>
      <c r="S250" s="45">
        <v>0</v>
      </c>
      <c r="T250" s="45">
        <v>0</v>
      </c>
      <c r="U250" s="45">
        <v>0</v>
      </c>
      <c r="V250" s="46" t="s">
        <v>42</v>
      </c>
    </row>
    <row r="251" spans="1:22" ht="13.05" customHeight="1" thickBot="1" x14ac:dyDescent="0.35">
      <c r="A251" s="50" t="s">
        <v>44</v>
      </c>
      <c r="B251" s="50" t="s">
        <v>78</v>
      </c>
      <c r="C251" s="50" t="s">
        <v>86</v>
      </c>
      <c r="D251" s="50" t="s">
        <v>115</v>
      </c>
      <c r="E251" s="48" t="s">
        <v>48</v>
      </c>
      <c r="F251" s="48"/>
      <c r="G251" s="47"/>
      <c r="H251" s="45">
        <v>475.75665234374998</v>
      </c>
      <c r="I251" s="45">
        <v>0</v>
      </c>
      <c r="J251" s="45">
        <v>0</v>
      </c>
      <c r="K251" s="45">
        <v>0</v>
      </c>
      <c r="L251" s="46" t="s">
        <v>42</v>
      </c>
      <c r="M251" s="45">
        <v>155.78325390625</v>
      </c>
      <c r="N251" s="45">
        <v>0</v>
      </c>
      <c r="O251" s="45">
        <v>0</v>
      </c>
      <c r="P251" s="45">
        <v>0</v>
      </c>
      <c r="Q251" s="46" t="s">
        <v>42</v>
      </c>
      <c r="R251" s="45">
        <v>248.85373000000001</v>
      </c>
      <c r="S251" s="45">
        <v>0</v>
      </c>
      <c r="T251" s="45">
        <v>0</v>
      </c>
      <c r="U251" s="45">
        <v>0</v>
      </c>
      <c r="V251" s="46" t="s">
        <v>42</v>
      </c>
    </row>
    <row r="252" spans="1:22" ht="13.05" customHeight="1" x14ac:dyDescent="0.3">
      <c r="A252" s="50" t="s">
        <v>44</v>
      </c>
      <c r="B252" s="50" t="s">
        <v>78</v>
      </c>
      <c r="C252" s="50" t="s">
        <v>86</v>
      </c>
      <c r="D252" s="50" t="s">
        <v>19</v>
      </c>
      <c r="E252" s="51">
        <v>12</v>
      </c>
      <c r="F252" s="51">
        <v>121183</v>
      </c>
      <c r="G252" s="54" t="s">
        <v>114</v>
      </c>
      <c r="H252" s="59">
        <v>0</v>
      </c>
      <c r="I252" s="59">
        <v>0</v>
      </c>
      <c r="J252" s="59">
        <v>0</v>
      </c>
      <c r="K252" s="59">
        <v>0</v>
      </c>
      <c r="L252" s="53" t="s">
        <v>42</v>
      </c>
      <c r="M252" s="59">
        <v>0</v>
      </c>
      <c r="N252" s="59">
        <v>0</v>
      </c>
      <c r="O252" s="59">
        <v>0</v>
      </c>
      <c r="P252" s="59">
        <v>0</v>
      </c>
      <c r="Q252" s="53" t="s">
        <v>42</v>
      </c>
      <c r="R252" s="59">
        <v>-107.27982</v>
      </c>
      <c r="S252" s="59">
        <v>0</v>
      </c>
      <c r="T252" s="59">
        <v>0</v>
      </c>
      <c r="U252" s="59">
        <v>0</v>
      </c>
      <c r="V252" s="53" t="s">
        <v>42</v>
      </c>
    </row>
    <row r="253" spans="1:22" ht="13.05" customHeight="1" x14ac:dyDescent="0.3">
      <c r="A253" s="50" t="s">
        <v>44</v>
      </c>
      <c r="B253" s="50" t="s">
        <v>78</v>
      </c>
      <c r="C253" s="50" t="s">
        <v>86</v>
      </c>
      <c r="D253" s="50" t="s">
        <v>19</v>
      </c>
      <c r="E253" s="51">
        <v>12</v>
      </c>
      <c r="F253" s="51">
        <v>124107</v>
      </c>
      <c r="G253" s="54" t="s">
        <v>113</v>
      </c>
      <c r="H253" s="59">
        <v>-300</v>
      </c>
      <c r="I253" s="59">
        <v>0</v>
      </c>
      <c r="J253" s="59">
        <v>0</v>
      </c>
      <c r="K253" s="59">
        <v>0</v>
      </c>
      <c r="L253" s="53" t="s">
        <v>42</v>
      </c>
      <c r="M253" s="59">
        <v>-100</v>
      </c>
      <c r="N253" s="59">
        <v>0</v>
      </c>
      <c r="O253" s="59">
        <v>0</v>
      </c>
      <c r="P253" s="59">
        <v>0</v>
      </c>
      <c r="Q253" s="53" t="s">
        <v>42</v>
      </c>
      <c r="R253" s="59">
        <v>-190.44540000000001</v>
      </c>
      <c r="S253" s="59">
        <v>0</v>
      </c>
      <c r="T253" s="59">
        <v>0</v>
      </c>
      <c r="U253" s="59">
        <v>0</v>
      </c>
      <c r="V253" s="53" t="s">
        <v>42</v>
      </c>
    </row>
    <row r="254" spans="1:22" ht="13.05" customHeight="1" x14ac:dyDescent="0.3">
      <c r="A254" s="50" t="s">
        <v>44</v>
      </c>
      <c r="B254" s="50" t="s">
        <v>78</v>
      </c>
      <c r="C254" s="50" t="s">
        <v>86</v>
      </c>
      <c r="D254" s="50" t="s">
        <v>19</v>
      </c>
      <c r="E254" s="51">
        <v>12</v>
      </c>
      <c r="F254" s="51">
        <v>124199</v>
      </c>
      <c r="G254" s="54" t="s">
        <v>112</v>
      </c>
      <c r="H254" s="59">
        <v>0</v>
      </c>
      <c r="I254" s="59">
        <v>0</v>
      </c>
      <c r="J254" s="59">
        <v>0</v>
      </c>
      <c r="K254" s="59">
        <v>0</v>
      </c>
      <c r="L254" s="53" t="s">
        <v>42</v>
      </c>
      <c r="M254" s="59">
        <v>0</v>
      </c>
      <c r="N254" s="59">
        <v>0</v>
      </c>
      <c r="O254" s="59">
        <v>0</v>
      </c>
      <c r="P254" s="59">
        <v>0</v>
      </c>
      <c r="Q254" s="53" t="s">
        <v>42</v>
      </c>
      <c r="R254" s="59">
        <v>134</v>
      </c>
      <c r="S254" s="59">
        <v>0</v>
      </c>
      <c r="T254" s="59">
        <v>0</v>
      </c>
      <c r="U254" s="59">
        <v>0</v>
      </c>
      <c r="V254" s="53" t="s">
        <v>42</v>
      </c>
    </row>
    <row r="255" spans="1:22" ht="13.05" customHeight="1" x14ac:dyDescent="0.3">
      <c r="A255" s="50" t="s">
        <v>44</v>
      </c>
      <c r="B255" s="50" t="s">
        <v>78</v>
      </c>
      <c r="C255" s="50" t="s">
        <v>86</v>
      </c>
      <c r="D255" s="50" t="s">
        <v>19</v>
      </c>
      <c r="E255" s="51">
        <v>12</v>
      </c>
      <c r="F255" s="51">
        <v>128107</v>
      </c>
      <c r="G255" s="54" t="s">
        <v>111</v>
      </c>
      <c r="H255" s="59">
        <v>-500.00000000000028</v>
      </c>
      <c r="I255" s="59">
        <v>0</v>
      </c>
      <c r="J255" s="59">
        <v>0</v>
      </c>
      <c r="K255" s="59">
        <v>0</v>
      </c>
      <c r="L255" s="53" t="s">
        <v>42</v>
      </c>
      <c r="M255" s="59">
        <v>-166.6666666666668</v>
      </c>
      <c r="N255" s="59">
        <v>0</v>
      </c>
      <c r="O255" s="59">
        <v>0</v>
      </c>
      <c r="P255" s="59">
        <v>0</v>
      </c>
      <c r="Q255" s="53" t="s">
        <v>42</v>
      </c>
      <c r="R255" s="59">
        <v>-78.281179999999992</v>
      </c>
      <c r="S255" s="59">
        <v>0</v>
      </c>
      <c r="T255" s="59">
        <v>0</v>
      </c>
      <c r="U255" s="59">
        <v>0</v>
      </c>
      <c r="V255" s="53" t="s">
        <v>42</v>
      </c>
    </row>
    <row r="256" spans="1:22" ht="13.05" customHeight="1" x14ac:dyDescent="0.3">
      <c r="A256" s="50" t="s">
        <v>44</v>
      </c>
      <c r="B256" s="50" t="s">
        <v>78</v>
      </c>
      <c r="C256" s="50" t="s">
        <v>86</v>
      </c>
      <c r="D256" s="50" t="s">
        <v>19</v>
      </c>
      <c r="E256" s="51">
        <v>12</v>
      </c>
      <c r="F256" s="51">
        <v>128109</v>
      </c>
      <c r="G256" s="54" t="s">
        <v>110</v>
      </c>
      <c r="H256" s="59">
        <v>-50.00000000000005</v>
      </c>
      <c r="I256" s="59">
        <v>0</v>
      </c>
      <c r="J256" s="59">
        <v>0</v>
      </c>
      <c r="K256" s="59">
        <v>0</v>
      </c>
      <c r="L256" s="53" t="s">
        <v>42</v>
      </c>
      <c r="M256" s="59">
        <v>-16.666666666666679</v>
      </c>
      <c r="N256" s="59">
        <v>0</v>
      </c>
      <c r="O256" s="59">
        <v>0</v>
      </c>
      <c r="P256" s="59">
        <v>0</v>
      </c>
      <c r="Q256" s="53" t="s">
        <v>42</v>
      </c>
      <c r="R256" s="59">
        <v>-72.081000000000003</v>
      </c>
      <c r="S256" s="59">
        <v>0</v>
      </c>
      <c r="T256" s="59">
        <v>0</v>
      </c>
      <c r="U256" s="59">
        <v>0</v>
      </c>
      <c r="V256" s="53" t="s">
        <v>42</v>
      </c>
    </row>
    <row r="257" spans="1:22" ht="13.05" customHeight="1" x14ac:dyDescent="0.3">
      <c r="A257" s="50" t="s">
        <v>44</v>
      </c>
      <c r="B257" s="50" t="s">
        <v>78</v>
      </c>
      <c r="C257" s="50" t="s">
        <v>86</v>
      </c>
      <c r="D257" s="50" t="s">
        <v>19</v>
      </c>
      <c r="E257" s="51">
        <v>12</v>
      </c>
      <c r="F257" s="51">
        <v>129181</v>
      </c>
      <c r="G257" s="54" t="s">
        <v>109</v>
      </c>
      <c r="H257" s="59">
        <v>-399.99999999999972</v>
      </c>
      <c r="I257" s="59">
        <v>0</v>
      </c>
      <c r="J257" s="59">
        <v>0</v>
      </c>
      <c r="K257" s="59">
        <v>0</v>
      </c>
      <c r="L257" s="53" t="s">
        <v>42</v>
      </c>
      <c r="M257" s="59">
        <v>-133.3333333333332</v>
      </c>
      <c r="N257" s="59">
        <v>0</v>
      </c>
      <c r="O257" s="59">
        <v>0</v>
      </c>
      <c r="P257" s="59">
        <v>0</v>
      </c>
      <c r="Q257" s="53" t="s">
        <v>42</v>
      </c>
      <c r="R257" s="59">
        <v>-72.508070000000004</v>
      </c>
      <c r="S257" s="59">
        <v>0</v>
      </c>
      <c r="T257" s="59">
        <v>0</v>
      </c>
      <c r="U257" s="59">
        <v>0</v>
      </c>
      <c r="V257" s="53" t="s">
        <v>42</v>
      </c>
    </row>
    <row r="258" spans="1:22" ht="13.05" customHeight="1" thickBot="1" x14ac:dyDescent="0.35">
      <c r="A258" s="50" t="s">
        <v>44</v>
      </c>
      <c r="B258" s="50" t="s">
        <v>78</v>
      </c>
      <c r="C258" s="50" t="s">
        <v>86</v>
      </c>
      <c r="D258" s="50" t="s">
        <v>19</v>
      </c>
      <c r="E258" s="51">
        <v>12</v>
      </c>
      <c r="F258" s="51">
        <v>129182</v>
      </c>
      <c r="G258" s="54" t="s">
        <v>108</v>
      </c>
      <c r="H258" s="59">
        <v>-350.00000000000028</v>
      </c>
      <c r="I258" s="59">
        <v>0</v>
      </c>
      <c r="J258" s="59">
        <v>0</v>
      </c>
      <c r="K258" s="59">
        <v>0</v>
      </c>
      <c r="L258" s="53" t="s">
        <v>42</v>
      </c>
      <c r="M258" s="59">
        <v>-116.6666666666668</v>
      </c>
      <c r="N258" s="59">
        <v>0</v>
      </c>
      <c r="O258" s="59">
        <v>0</v>
      </c>
      <c r="P258" s="59">
        <v>0</v>
      </c>
      <c r="Q258" s="53" t="s">
        <v>42</v>
      </c>
      <c r="R258" s="59">
        <v>-44.387520000000002</v>
      </c>
      <c r="S258" s="59">
        <v>0</v>
      </c>
      <c r="T258" s="59">
        <v>0</v>
      </c>
      <c r="U258" s="59">
        <v>0</v>
      </c>
      <c r="V258" s="53" t="s">
        <v>42</v>
      </c>
    </row>
    <row r="259" spans="1:22" ht="13.05" customHeight="1" thickBot="1" x14ac:dyDescent="0.35">
      <c r="A259" s="50" t="s">
        <v>44</v>
      </c>
      <c r="B259" s="50" t="s">
        <v>78</v>
      </c>
      <c r="C259" s="50" t="s">
        <v>86</v>
      </c>
      <c r="D259" s="50" t="s">
        <v>19</v>
      </c>
      <c r="E259" s="51">
        <v>12</v>
      </c>
      <c r="F259" s="48" t="s">
        <v>45</v>
      </c>
      <c r="G259" s="47"/>
      <c r="H259" s="45">
        <v>-1600</v>
      </c>
      <c r="I259" s="45">
        <v>0</v>
      </c>
      <c r="J259" s="45">
        <v>0</v>
      </c>
      <c r="K259" s="45">
        <v>0</v>
      </c>
      <c r="L259" s="46" t="s">
        <v>42</v>
      </c>
      <c r="M259" s="45">
        <v>-533.33333333333348</v>
      </c>
      <c r="N259" s="45">
        <v>0</v>
      </c>
      <c r="O259" s="45">
        <v>0</v>
      </c>
      <c r="P259" s="45">
        <v>0</v>
      </c>
      <c r="Q259" s="46" t="s">
        <v>42</v>
      </c>
      <c r="R259" s="45">
        <v>-430.98298999999997</v>
      </c>
      <c r="S259" s="45">
        <v>0</v>
      </c>
      <c r="T259" s="45">
        <v>0</v>
      </c>
      <c r="U259" s="45">
        <v>0</v>
      </c>
      <c r="V259" s="46" t="s">
        <v>42</v>
      </c>
    </row>
    <row r="260" spans="1:22" ht="13.05" customHeight="1" thickBot="1" x14ac:dyDescent="0.35">
      <c r="A260" s="50" t="s">
        <v>44</v>
      </c>
      <c r="B260" s="50" t="s">
        <v>78</v>
      </c>
      <c r="C260" s="50" t="s">
        <v>86</v>
      </c>
      <c r="D260" s="50" t="s">
        <v>19</v>
      </c>
      <c r="E260" s="48" t="s">
        <v>48</v>
      </c>
      <c r="F260" s="48"/>
      <c r="G260" s="47"/>
      <c r="H260" s="45">
        <v>-1600</v>
      </c>
      <c r="I260" s="45">
        <v>0</v>
      </c>
      <c r="J260" s="45">
        <v>0</v>
      </c>
      <c r="K260" s="45">
        <v>0</v>
      </c>
      <c r="L260" s="46" t="s">
        <v>42</v>
      </c>
      <c r="M260" s="45">
        <v>-533.33333333333348</v>
      </c>
      <c r="N260" s="45">
        <v>0</v>
      </c>
      <c r="O260" s="45">
        <v>0</v>
      </c>
      <c r="P260" s="45">
        <v>0</v>
      </c>
      <c r="Q260" s="46" t="s">
        <v>42</v>
      </c>
      <c r="R260" s="45">
        <v>-430.98298999999997</v>
      </c>
      <c r="S260" s="45">
        <v>0</v>
      </c>
      <c r="T260" s="45">
        <v>0</v>
      </c>
      <c r="U260" s="45">
        <v>0</v>
      </c>
      <c r="V260" s="46" t="s">
        <v>42</v>
      </c>
    </row>
    <row r="261" spans="1:22" ht="13.05" customHeight="1" x14ac:dyDescent="0.3">
      <c r="A261" s="50" t="s">
        <v>44</v>
      </c>
      <c r="B261" s="50" t="s">
        <v>78</v>
      </c>
      <c r="C261" s="50" t="s">
        <v>86</v>
      </c>
      <c r="D261" s="50" t="s">
        <v>18</v>
      </c>
      <c r="E261" s="51">
        <v>1660</v>
      </c>
      <c r="F261" s="51">
        <v>166000</v>
      </c>
      <c r="G261" s="54" t="s">
        <v>107</v>
      </c>
      <c r="H261" s="59">
        <v>670.46171499252318</v>
      </c>
      <c r="I261" s="59">
        <v>0</v>
      </c>
      <c r="J261" s="59">
        <v>0</v>
      </c>
      <c r="K261" s="59">
        <v>0</v>
      </c>
      <c r="L261" s="53" t="s">
        <v>42</v>
      </c>
      <c r="M261" s="59">
        <v>177.27754004001619</v>
      </c>
      <c r="N261" s="59">
        <v>0</v>
      </c>
      <c r="O261" s="59">
        <v>0</v>
      </c>
      <c r="P261" s="59">
        <v>0</v>
      </c>
      <c r="Q261" s="53" t="s">
        <v>42</v>
      </c>
      <c r="R261" s="59">
        <v>0</v>
      </c>
      <c r="S261" s="59">
        <v>0</v>
      </c>
      <c r="T261" s="59">
        <v>0</v>
      </c>
      <c r="U261" s="59">
        <v>0</v>
      </c>
      <c r="V261" s="53" t="s">
        <v>42</v>
      </c>
    </row>
    <row r="262" spans="1:22" ht="13.05" customHeight="1" x14ac:dyDescent="0.3">
      <c r="A262" s="50" t="s">
        <v>44</v>
      </c>
      <c r="B262" s="50" t="s">
        <v>78</v>
      </c>
      <c r="C262" s="50" t="s">
        <v>86</v>
      </c>
      <c r="D262" s="50" t="s">
        <v>18</v>
      </c>
      <c r="E262" s="51">
        <v>1660</v>
      </c>
      <c r="F262" s="51">
        <v>166001</v>
      </c>
      <c r="G262" s="54" t="s">
        <v>106</v>
      </c>
      <c r="H262" s="59">
        <v>0</v>
      </c>
      <c r="I262" s="59">
        <v>0</v>
      </c>
      <c r="J262" s="59">
        <v>0</v>
      </c>
      <c r="K262" s="59">
        <v>0</v>
      </c>
      <c r="L262" s="53" t="s">
        <v>42</v>
      </c>
      <c r="M262" s="59">
        <v>0</v>
      </c>
      <c r="N262" s="59">
        <v>0</v>
      </c>
      <c r="O262" s="59">
        <v>0</v>
      </c>
      <c r="P262" s="59">
        <v>0</v>
      </c>
      <c r="Q262" s="53" t="s">
        <v>42</v>
      </c>
      <c r="R262" s="59">
        <v>17.811990000000002</v>
      </c>
      <c r="S262" s="59">
        <v>0</v>
      </c>
      <c r="T262" s="59">
        <v>0</v>
      </c>
      <c r="U262" s="59">
        <v>0</v>
      </c>
      <c r="V262" s="53" t="s">
        <v>42</v>
      </c>
    </row>
    <row r="263" spans="1:22" ht="13.05" customHeight="1" x14ac:dyDescent="0.3">
      <c r="A263" s="50" t="s">
        <v>44</v>
      </c>
      <c r="B263" s="50" t="s">
        <v>78</v>
      </c>
      <c r="C263" s="50" t="s">
        <v>86</v>
      </c>
      <c r="D263" s="50" t="s">
        <v>18</v>
      </c>
      <c r="E263" s="51">
        <v>1660</v>
      </c>
      <c r="F263" s="51">
        <v>166007</v>
      </c>
      <c r="G263" s="54" t="s">
        <v>105</v>
      </c>
      <c r="H263" s="59">
        <v>0</v>
      </c>
      <c r="I263" s="59">
        <v>0</v>
      </c>
      <c r="J263" s="59">
        <v>0</v>
      </c>
      <c r="K263" s="59">
        <v>0</v>
      </c>
      <c r="L263" s="53" t="s">
        <v>42</v>
      </c>
      <c r="M263" s="59">
        <v>0</v>
      </c>
      <c r="N263" s="59">
        <v>0</v>
      </c>
      <c r="O263" s="59">
        <v>0</v>
      </c>
      <c r="P263" s="59">
        <v>0</v>
      </c>
      <c r="Q263" s="53" t="s">
        <v>42</v>
      </c>
      <c r="R263" s="59">
        <v>1.1309199999999999</v>
      </c>
      <c r="S263" s="59">
        <v>0</v>
      </c>
      <c r="T263" s="59">
        <v>0</v>
      </c>
      <c r="U263" s="59">
        <v>0</v>
      </c>
      <c r="V263" s="53" t="s">
        <v>42</v>
      </c>
    </row>
    <row r="264" spans="1:22" ht="13.05" customHeight="1" x14ac:dyDescent="0.3">
      <c r="A264" s="50" t="s">
        <v>44</v>
      </c>
      <c r="B264" s="50" t="s">
        <v>78</v>
      </c>
      <c r="C264" s="50" t="s">
        <v>86</v>
      </c>
      <c r="D264" s="50" t="s">
        <v>18</v>
      </c>
      <c r="E264" s="51">
        <v>1660</v>
      </c>
      <c r="F264" s="51">
        <v>166011</v>
      </c>
      <c r="G264" s="54" t="s">
        <v>104</v>
      </c>
      <c r="H264" s="59">
        <v>0</v>
      </c>
      <c r="I264" s="59">
        <v>0</v>
      </c>
      <c r="J264" s="59">
        <v>0</v>
      </c>
      <c r="K264" s="59">
        <v>0</v>
      </c>
      <c r="L264" s="53" t="s">
        <v>42</v>
      </c>
      <c r="M264" s="59">
        <v>0</v>
      </c>
      <c r="N264" s="59">
        <v>0</v>
      </c>
      <c r="O264" s="59">
        <v>0</v>
      </c>
      <c r="P264" s="59">
        <v>0</v>
      </c>
      <c r="Q264" s="53" t="s">
        <v>42</v>
      </c>
      <c r="R264" s="59">
        <v>35.058520000000001</v>
      </c>
      <c r="S264" s="59">
        <v>0</v>
      </c>
      <c r="T264" s="59">
        <v>0</v>
      </c>
      <c r="U264" s="59">
        <v>0</v>
      </c>
      <c r="V264" s="53" t="s">
        <v>42</v>
      </c>
    </row>
    <row r="265" spans="1:22" ht="13.05" customHeight="1" x14ac:dyDescent="0.3">
      <c r="A265" s="50" t="s">
        <v>44</v>
      </c>
      <c r="B265" s="50" t="s">
        <v>78</v>
      </c>
      <c r="C265" s="50" t="s">
        <v>86</v>
      </c>
      <c r="D265" s="50" t="s">
        <v>18</v>
      </c>
      <c r="E265" s="51">
        <v>1660</v>
      </c>
      <c r="F265" s="51">
        <v>166014</v>
      </c>
      <c r="G265" s="54" t="s">
        <v>103</v>
      </c>
      <c r="H265" s="59">
        <v>0</v>
      </c>
      <c r="I265" s="59">
        <v>0</v>
      </c>
      <c r="J265" s="59">
        <v>0</v>
      </c>
      <c r="K265" s="59">
        <v>0</v>
      </c>
      <c r="L265" s="53" t="s">
        <v>42</v>
      </c>
      <c r="M265" s="59">
        <v>0</v>
      </c>
      <c r="N265" s="59">
        <v>0</v>
      </c>
      <c r="O265" s="59">
        <v>0</v>
      </c>
      <c r="P265" s="59">
        <v>0</v>
      </c>
      <c r="Q265" s="53" t="s">
        <v>42</v>
      </c>
      <c r="R265" s="59">
        <v>5.0891400000000004</v>
      </c>
      <c r="S265" s="59">
        <v>0</v>
      </c>
      <c r="T265" s="59">
        <v>0</v>
      </c>
      <c r="U265" s="59">
        <v>0</v>
      </c>
      <c r="V265" s="53" t="s">
        <v>42</v>
      </c>
    </row>
    <row r="266" spans="1:22" ht="13.05" customHeight="1" x14ac:dyDescent="0.3">
      <c r="A266" s="50" t="s">
        <v>44</v>
      </c>
      <c r="B266" s="50" t="s">
        <v>78</v>
      </c>
      <c r="C266" s="50" t="s">
        <v>86</v>
      </c>
      <c r="D266" s="50" t="s">
        <v>18</v>
      </c>
      <c r="E266" s="51">
        <v>1660</v>
      </c>
      <c r="F266" s="51">
        <v>166032</v>
      </c>
      <c r="G266" s="54" t="s">
        <v>102</v>
      </c>
      <c r="H266" s="59">
        <v>0</v>
      </c>
      <c r="I266" s="59">
        <v>0</v>
      </c>
      <c r="J266" s="59">
        <v>0</v>
      </c>
      <c r="K266" s="59">
        <v>0</v>
      </c>
      <c r="L266" s="53" t="s">
        <v>42</v>
      </c>
      <c r="M266" s="59">
        <v>0</v>
      </c>
      <c r="N266" s="59">
        <v>0</v>
      </c>
      <c r="O266" s="59">
        <v>0</v>
      </c>
      <c r="P266" s="59">
        <v>0</v>
      </c>
      <c r="Q266" s="53" t="s">
        <v>42</v>
      </c>
      <c r="R266" s="59">
        <v>17.906140000000001</v>
      </c>
      <c r="S266" s="59">
        <v>0</v>
      </c>
      <c r="T266" s="59">
        <v>0</v>
      </c>
      <c r="U266" s="59">
        <v>0</v>
      </c>
      <c r="V266" s="53" t="s">
        <v>42</v>
      </c>
    </row>
    <row r="267" spans="1:22" ht="13.05" customHeight="1" x14ac:dyDescent="0.3">
      <c r="A267" s="50" t="s">
        <v>44</v>
      </c>
      <c r="B267" s="50" t="s">
        <v>78</v>
      </c>
      <c r="C267" s="50" t="s">
        <v>86</v>
      </c>
      <c r="D267" s="50" t="s">
        <v>18</v>
      </c>
      <c r="E267" s="51">
        <v>1660</v>
      </c>
      <c r="F267" s="51">
        <v>166033</v>
      </c>
      <c r="G267" s="54" t="s">
        <v>101</v>
      </c>
      <c r="H267" s="59">
        <v>0</v>
      </c>
      <c r="I267" s="59">
        <v>0</v>
      </c>
      <c r="J267" s="59">
        <v>0</v>
      </c>
      <c r="K267" s="59">
        <v>0</v>
      </c>
      <c r="L267" s="53" t="s">
        <v>42</v>
      </c>
      <c r="M267" s="59">
        <v>0</v>
      </c>
      <c r="N267" s="59">
        <v>0</v>
      </c>
      <c r="O267" s="59">
        <v>0</v>
      </c>
      <c r="P267" s="59">
        <v>0</v>
      </c>
      <c r="Q267" s="53" t="s">
        <v>42</v>
      </c>
      <c r="R267" s="59">
        <v>34.021819999999991</v>
      </c>
      <c r="S267" s="59">
        <v>0</v>
      </c>
      <c r="T267" s="59">
        <v>0</v>
      </c>
      <c r="U267" s="59">
        <v>0</v>
      </c>
      <c r="V267" s="53" t="s">
        <v>42</v>
      </c>
    </row>
    <row r="268" spans="1:22" ht="13.05" customHeight="1" x14ac:dyDescent="0.3">
      <c r="A268" s="50" t="s">
        <v>44</v>
      </c>
      <c r="B268" s="50" t="s">
        <v>78</v>
      </c>
      <c r="C268" s="50" t="s">
        <v>86</v>
      </c>
      <c r="D268" s="50" t="s">
        <v>18</v>
      </c>
      <c r="E268" s="51">
        <v>1660</v>
      </c>
      <c r="F268" s="51">
        <v>166034</v>
      </c>
      <c r="G268" s="54" t="s">
        <v>100</v>
      </c>
      <c r="H268" s="59">
        <v>0</v>
      </c>
      <c r="I268" s="59">
        <v>0</v>
      </c>
      <c r="J268" s="59">
        <v>0</v>
      </c>
      <c r="K268" s="59">
        <v>0</v>
      </c>
      <c r="L268" s="53" t="s">
        <v>42</v>
      </c>
      <c r="M268" s="59">
        <v>0</v>
      </c>
      <c r="N268" s="59">
        <v>0</v>
      </c>
      <c r="O268" s="59">
        <v>0</v>
      </c>
      <c r="P268" s="59">
        <v>0</v>
      </c>
      <c r="Q268" s="53" t="s">
        <v>42</v>
      </c>
      <c r="R268" s="59">
        <v>8.3878899999999987</v>
      </c>
      <c r="S268" s="59">
        <v>0</v>
      </c>
      <c r="T268" s="59">
        <v>0</v>
      </c>
      <c r="U268" s="59">
        <v>0</v>
      </c>
      <c r="V268" s="53" t="s">
        <v>42</v>
      </c>
    </row>
    <row r="269" spans="1:22" ht="13.05" customHeight="1" x14ac:dyDescent="0.3">
      <c r="A269" s="50" t="s">
        <v>44</v>
      </c>
      <c r="B269" s="50" t="s">
        <v>78</v>
      </c>
      <c r="C269" s="50" t="s">
        <v>86</v>
      </c>
      <c r="D269" s="50" t="s">
        <v>18</v>
      </c>
      <c r="E269" s="51">
        <v>1660</v>
      </c>
      <c r="F269" s="51">
        <v>166041</v>
      </c>
      <c r="G269" s="54" t="s">
        <v>99</v>
      </c>
      <c r="H269" s="59">
        <v>0</v>
      </c>
      <c r="I269" s="59">
        <v>0</v>
      </c>
      <c r="J269" s="59">
        <v>0</v>
      </c>
      <c r="K269" s="59">
        <v>0</v>
      </c>
      <c r="L269" s="53" t="s">
        <v>42</v>
      </c>
      <c r="M269" s="59">
        <v>0</v>
      </c>
      <c r="N269" s="59">
        <v>0</v>
      </c>
      <c r="O269" s="59">
        <v>0</v>
      </c>
      <c r="P269" s="59">
        <v>0</v>
      </c>
      <c r="Q269" s="53" t="s">
        <v>42</v>
      </c>
      <c r="R269" s="59">
        <v>0.34112999999999999</v>
      </c>
      <c r="S269" s="59">
        <v>0</v>
      </c>
      <c r="T269" s="59">
        <v>0</v>
      </c>
      <c r="U269" s="59">
        <v>0</v>
      </c>
      <c r="V269" s="53" t="s">
        <v>42</v>
      </c>
    </row>
    <row r="270" spans="1:22" ht="13.05" customHeight="1" x14ac:dyDescent="0.3">
      <c r="A270" s="50" t="s">
        <v>44</v>
      </c>
      <c r="B270" s="50" t="s">
        <v>78</v>
      </c>
      <c r="C270" s="50" t="s">
        <v>86</v>
      </c>
      <c r="D270" s="50" t="s">
        <v>18</v>
      </c>
      <c r="E270" s="51">
        <v>1660</v>
      </c>
      <c r="F270" s="51">
        <v>166042</v>
      </c>
      <c r="G270" s="54" t="s">
        <v>98</v>
      </c>
      <c r="H270" s="59">
        <v>0</v>
      </c>
      <c r="I270" s="59">
        <v>0</v>
      </c>
      <c r="J270" s="59">
        <v>0</v>
      </c>
      <c r="K270" s="59">
        <v>0</v>
      </c>
      <c r="L270" s="53" t="s">
        <v>42</v>
      </c>
      <c r="M270" s="59">
        <v>0</v>
      </c>
      <c r="N270" s="59">
        <v>0</v>
      </c>
      <c r="O270" s="59">
        <v>0</v>
      </c>
      <c r="P270" s="59">
        <v>0</v>
      </c>
      <c r="Q270" s="53" t="s">
        <v>42</v>
      </c>
      <c r="R270" s="59">
        <v>0.65954000000000002</v>
      </c>
      <c r="S270" s="59">
        <v>0</v>
      </c>
      <c r="T270" s="59">
        <v>0</v>
      </c>
      <c r="U270" s="59">
        <v>0</v>
      </c>
      <c r="V270" s="53" t="s">
        <v>42</v>
      </c>
    </row>
    <row r="271" spans="1:22" ht="13.05" customHeight="1" x14ac:dyDescent="0.3">
      <c r="A271" s="50" t="s">
        <v>44</v>
      </c>
      <c r="B271" s="50" t="s">
        <v>78</v>
      </c>
      <c r="C271" s="50" t="s">
        <v>86</v>
      </c>
      <c r="D271" s="50" t="s">
        <v>18</v>
      </c>
      <c r="E271" s="51">
        <v>1660</v>
      </c>
      <c r="F271" s="51">
        <v>166043</v>
      </c>
      <c r="G271" s="54" t="s">
        <v>97</v>
      </c>
      <c r="H271" s="59">
        <v>0</v>
      </c>
      <c r="I271" s="59">
        <v>0</v>
      </c>
      <c r="J271" s="59">
        <v>0</v>
      </c>
      <c r="K271" s="59">
        <v>0</v>
      </c>
      <c r="L271" s="53" t="s">
        <v>42</v>
      </c>
      <c r="M271" s="59">
        <v>0</v>
      </c>
      <c r="N271" s="59">
        <v>0</v>
      </c>
      <c r="O271" s="59">
        <v>0</v>
      </c>
      <c r="P271" s="59">
        <v>0</v>
      </c>
      <c r="Q271" s="53" t="s">
        <v>42</v>
      </c>
      <c r="R271" s="59">
        <v>0.65954000000000002</v>
      </c>
      <c r="S271" s="59">
        <v>0</v>
      </c>
      <c r="T271" s="59">
        <v>0</v>
      </c>
      <c r="U271" s="59">
        <v>0</v>
      </c>
      <c r="V271" s="53" t="s">
        <v>42</v>
      </c>
    </row>
    <row r="272" spans="1:22" ht="13.05" customHeight="1" x14ac:dyDescent="0.3">
      <c r="A272" s="50" t="s">
        <v>44</v>
      </c>
      <c r="B272" s="50" t="s">
        <v>78</v>
      </c>
      <c r="C272" s="50" t="s">
        <v>86</v>
      </c>
      <c r="D272" s="50" t="s">
        <v>18</v>
      </c>
      <c r="E272" s="51">
        <v>1660</v>
      </c>
      <c r="F272" s="51">
        <v>166044</v>
      </c>
      <c r="G272" s="54" t="s">
        <v>96</v>
      </c>
      <c r="H272" s="59">
        <v>0</v>
      </c>
      <c r="I272" s="59">
        <v>0</v>
      </c>
      <c r="J272" s="59">
        <v>0</v>
      </c>
      <c r="K272" s="59">
        <v>0</v>
      </c>
      <c r="L272" s="53" t="s">
        <v>42</v>
      </c>
      <c r="M272" s="59">
        <v>0</v>
      </c>
      <c r="N272" s="59">
        <v>0</v>
      </c>
      <c r="O272" s="59">
        <v>0</v>
      </c>
      <c r="P272" s="59">
        <v>0</v>
      </c>
      <c r="Q272" s="53" t="s">
        <v>42</v>
      </c>
      <c r="R272" s="59">
        <v>7.8E-2</v>
      </c>
      <c r="S272" s="59">
        <v>0</v>
      </c>
      <c r="T272" s="59">
        <v>0</v>
      </c>
      <c r="U272" s="59">
        <v>0</v>
      </c>
      <c r="V272" s="53" t="s">
        <v>42</v>
      </c>
    </row>
    <row r="273" spans="1:22" ht="13.05" customHeight="1" x14ac:dyDescent="0.3">
      <c r="A273" s="50" t="s">
        <v>44</v>
      </c>
      <c r="B273" s="50" t="s">
        <v>78</v>
      </c>
      <c r="C273" s="50" t="s">
        <v>86</v>
      </c>
      <c r="D273" s="50" t="s">
        <v>18</v>
      </c>
      <c r="E273" s="51">
        <v>1660</v>
      </c>
      <c r="F273" s="51">
        <v>166047</v>
      </c>
      <c r="G273" s="54" t="s">
        <v>95</v>
      </c>
      <c r="H273" s="59">
        <v>0</v>
      </c>
      <c r="I273" s="59">
        <v>0</v>
      </c>
      <c r="J273" s="59">
        <v>0</v>
      </c>
      <c r="K273" s="59">
        <v>0</v>
      </c>
      <c r="L273" s="53" t="s">
        <v>42</v>
      </c>
      <c r="M273" s="59">
        <v>0</v>
      </c>
      <c r="N273" s="59">
        <v>0</v>
      </c>
      <c r="O273" s="59">
        <v>0</v>
      </c>
      <c r="P273" s="59">
        <v>0</v>
      </c>
      <c r="Q273" s="53" t="s">
        <v>42</v>
      </c>
      <c r="R273" s="59">
        <v>9.4219999999999998E-2</v>
      </c>
      <c r="S273" s="59">
        <v>0</v>
      </c>
      <c r="T273" s="59">
        <v>0</v>
      </c>
      <c r="U273" s="59">
        <v>0</v>
      </c>
      <c r="V273" s="53" t="s">
        <v>42</v>
      </c>
    </row>
    <row r="274" spans="1:22" ht="13.05" customHeight="1" x14ac:dyDescent="0.3">
      <c r="A274" s="50" t="s">
        <v>44</v>
      </c>
      <c r="B274" s="50" t="s">
        <v>78</v>
      </c>
      <c r="C274" s="50" t="s">
        <v>86</v>
      </c>
      <c r="D274" s="50" t="s">
        <v>18</v>
      </c>
      <c r="E274" s="51">
        <v>1660</v>
      </c>
      <c r="F274" s="51">
        <v>166052</v>
      </c>
      <c r="G274" s="54" t="s">
        <v>94</v>
      </c>
      <c r="H274" s="59">
        <v>0</v>
      </c>
      <c r="I274" s="59">
        <v>0</v>
      </c>
      <c r="J274" s="59">
        <v>0</v>
      </c>
      <c r="K274" s="59">
        <v>0</v>
      </c>
      <c r="L274" s="53" t="s">
        <v>42</v>
      </c>
      <c r="M274" s="59">
        <v>0</v>
      </c>
      <c r="N274" s="59">
        <v>0</v>
      </c>
      <c r="O274" s="59">
        <v>0</v>
      </c>
      <c r="P274" s="59">
        <v>0</v>
      </c>
      <c r="Q274" s="53" t="s">
        <v>42</v>
      </c>
      <c r="R274" s="59">
        <v>22.24145</v>
      </c>
      <c r="S274" s="59">
        <v>0</v>
      </c>
      <c r="T274" s="59">
        <v>0</v>
      </c>
      <c r="U274" s="59">
        <v>0</v>
      </c>
      <c r="V274" s="53" t="s">
        <v>42</v>
      </c>
    </row>
    <row r="275" spans="1:22" ht="13.05" customHeight="1" x14ac:dyDescent="0.3">
      <c r="A275" s="50" t="s">
        <v>44</v>
      </c>
      <c r="B275" s="50" t="s">
        <v>78</v>
      </c>
      <c r="C275" s="50" t="s">
        <v>86</v>
      </c>
      <c r="D275" s="50" t="s">
        <v>18</v>
      </c>
      <c r="E275" s="51">
        <v>1660</v>
      </c>
      <c r="F275" s="51">
        <v>166053</v>
      </c>
      <c r="G275" s="54" t="s">
        <v>93</v>
      </c>
      <c r="H275" s="59">
        <v>0</v>
      </c>
      <c r="I275" s="59">
        <v>0</v>
      </c>
      <c r="J275" s="59">
        <v>0</v>
      </c>
      <c r="K275" s="59">
        <v>0</v>
      </c>
      <c r="L275" s="53" t="s">
        <v>42</v>
      </c>
      <c r="M275" s="59">
        <v>0</v>
      </c>
      <c r="N275" s="59">
        <v>0</v>
      </c>
      <c r="O275" s="59">
        <v>0</v>
      </c>
      <c r="P275" s="59">
        <v>0</v>
      </c>
      <c r="Q275" s="53" t="s">
        <v>42</v>
      </c>
      <c r="R275" s="59">
        <v>24.503360000000001</v>
      </c>
      <c r="S275" s="59">
        <v>0</v>
      </c>
      <c r="T275" s="59">
        <v>0</v>
      </c>
      <c r="U275" s="59">
        <v>0</v>
      </c>
      <c r="V275" s="53" t="s">
        <v>42</v>
      </c>
    </row>
    <row r="276" spans="1:22" ht="13.05" customHeight="1" x14ac:dyDescent="0.3">
      <c r="A276" s="50" t="s">
        <v>44</v>
      </c>
      <c r="B276" s="50" t="s">
        <v>78</v>
      </c>
      <c r="C276" s="50" t="s">
        <v>86</v>
      </c>
      <c r="D276" s="50" t="s">
        <v>18</v>
      </c>
      <c r="E276" s="51">
        <v>1660</v>
      </c>
      <c r="F276" s="51">
        <v>166054</v>
      </c>
      <c r="G276" s="54" t="s">
        <v>92</v>
      </c>
      <c r="H276" s="59">
        <v>0</v>
      </c>
      <c r="I276" s="59">
        <v>0</v>
      </c>
      <c r="J276" s="59">
        <v>0</v>
      </c>
      <c r="K276" s="59">
        <v>0</v>
      </c>
      <c r="L276" s="53" t="s">
        <v>42</v>
      </c>
      <c r="M276" s="59">
        <v>0</v>
      </c>
      <c r="N276" s="59">
        <v>0</v>
      </c>
      <c r="O276" s="59">
        <v>0</v>
      </c>
      <c r="P276" s="59">
        <v>0</v>
      </c>
      <c r="Q276" s="53" t="s">
        <v>42</v>
      </c>
      <c r="R276" s="59">
        <v>1.69638</v>
      </c>
      <c r="S276" s="59">
        <v>0</v>
      </c>
      <c r="T276" s="59">
        <v>0</v>
      </c>
      <c r="U276" s="59">
        <v>0</v>
      </c>
      <c r="V276" s="53" t="s">
        <v>42</v>
      </c>
    </row>
    <row r="277" spans="1:22" ht="13.05" customHeight="1" x14ac:dyDescent="0.3">
      <c r="A277" s="50" t="s">
        <v>44</v>
      </c>
      <c r="B277" s="50" t="s">
        <v>78</v>
      </c>
      <c r="C277" s="50" t="s">
        <v>86</v>
      </c>
      <c r="D277" s="50" t="s">
        <v>18</v>
      </c>
      <c r="E277" s="51">
        <v>1660</v>
      </c>
      <c r="F277" s="51">
        <v>166056</v>
      </c>
      <c r="G277" s="54" t="s">
        <v>91</v>
      </c>
      <c r="H277" s="59">
        <v>0</v>
      </c>
      <c r="I277" s="59">
        <v>0</v>
      </c>
      <c r="J277" s="59">
        <v>0</v>
      </c>
      <c r="K277" s="59">
        <v>0</v>
      </c>
      <c r="L277" s="53" t="s">
        <v>42</v>
      </c>
      <c r="M277" s="59">
        <v>0</v>
      </c>
      <c r="N277" s="59">
        <v>0</v>
      </c>
      <c r="O277" s="59">
        <v>0</v>
      </c>
      <c r="P277" s="59">
        <v>0</v>
      </c>
      <c r="Q277" s="53" t="s">
        <v>42</v>
      </c>
      <c r="R277" s="59">
        <v>0.84819000000000011</v>
      </c>
      <c r="S277" s="59">
        <v>0</v>
      </c>
      <c r="T277" s="59">
        <v>0</v>
      </c>
      <c r="U277" s="59">
        <v>0</v>
      </c>
      <c r="V277" s="53" t="s">
        <v>42</v>
      </c>
    </row>
    <row r="278" spans="1:22" ht="13.05" customHeight="1" x14ac:dyDescent="0.3">
      <c r="A278" s="50" t="s">
        <v>44</v>
      </c>
      <c r="B278" s="50" t="s">
        <v>78</v>
      </c>
      <c r="C278" s="50" t="s">
        <v>86</v>
      </c>
      <c r="D278" s="50" t="s">
        <v>18</v>
      </c>
      <c r="E278" s="51">
        <v>1660</v>
      </c>
      <c r="F278" s="51">
        <v>166062</v>
      </c>
      <c r="G278" s="54" t="s">
        <v>90</v>
      </c>
      <c r="H278" s="59">
        <v>0</v>
      </c>
      <c r="I278" s="59">
        <v>0</v>
      </c>
      <c r="J278" s="59">
        <v>0</v>
      </c>
      <c r="K278" s="59">
        <v>0</v>
      </c>
      <c r="L278" s="53" t="s">
        <v>42</v>
      </c>
      <c r="M278" s="59">
        <v>0</v>
      </c>
      <c r="N278" s="59">
        <v>0</v>
      </c>
      <c r="O278" s="59">
        <v>0</v>
      </c>
      <c r="P278" s="59">
        <v>0</v>
      </c>
      <c r="Q278" s="53" t="s">
        <v>42</v>
      </c>
      <c r="R278" s="59">
        <v>0.37687999999999999</v>
      </c>
      <c r="S278" s="59">
        <v>0</v>
      </c>
      <c r="T278" s="59">
        <v>0</v>
      </c>
      <c r="U278" s="59">
        <v>0</v>
      </c>
      <c r="V278" s="53" t="s">
        <v>42</v>
      </c>
    </row>
    <row r="279" spans="1:22" ht="13.05" customHeight="1" x14ac:dyDescent="0.3">
      <c r="A279" s="50" t="s">
        <v>44</v>
      </c>
      <c r="B279" s="50" t="s">
        <v>78</v>
      </c>
      <c r="C279" s="50" t="s">
        <v>86</v>
      </c>
      <c r="D279" s="50" t="s">
        <v>18</v>
      </c>
      <c r="E279" s="51">
        <v>1660</v>
      </c>
      <c r="F279" s="51">
        <v>166074</v>
      </c>
      <c r="G279" s="54" t="s">
        <v>89</v>
      </c>
      <c r="H279" s="59">
        <v>0</v>
      </c>
      <c r="I279" s="59">
        <v>0</v>
      </c>
      <c r="J279" s="59">
        <v>0</v>
      </c>
      <c r="K279" s="59">
        <v>0</v>
      </c>
      <c r="L279" s="53" t="s">
        <v>42</v>
      </c>
      <c r="M279" s="59">
        <v>0</v>
      </c>
      <c r="N279" s="59">
        <v>0</v>
      </c>
      <c r="O279" s="59">
        <v>0</v>
      </c>
      <c r="P279" s="59">
        <v>0</v>
      </c>
      <c r="Q279" s="53" t="s">
        <v>42</v>
      </c>
      <c r="R279" s="59">
        <v>1.1309199999999999</v>
      </c>
      <c r="S279" s="59">
        <v>0</v>
      </c>
      <c r="T279" s="59">
        <v>0</v>
      </c>
      <c r="U279" s="59">
        <v>0</v>
      </c>
      <c r="V279" s="53" t="s">
        <v>42</v>
      </c>
    </row>
    <row r="280" spans="1:22" ht="13.05" customHeight="1" x14ac:dyDescent="0.3">
      <c r="A280" s="50" t="s">
        <v>44</v>
      </c>
      <c r="B280" s="50" t="s">
        <v>78</v>
      </c>
      <c r="C280" s="50" t="s">
        <v>86</v>
      </c>
      <c r="D280" s="50" t="s">
        <v>18</v>
      </c>
      <c r="E280" s="51">
        <v>1660</v>
      </c>
      <c r="F280" s="51">
        <v>166081</v>
      </c>
      <c r="G280" s="54" t="s">
        <v>88</v>
      </c>
      <c r="H280" s="59">
        <v>0</v>
      </c>
      <c r="I280" s="59">
        <v>0</v>
      </c>
      <c r="J280" s="59">
        <v>0</v>
      </c>
      <c r="K280" s="59">
        <v>0</v>
      </c>
      <c r="L280" s="53" t="s">
        <v>42</v>
      </c>
      <c r="M280" s="59">
        <v>0</v>
      </c>
      <c r="N280" s="59">
        <v>0</v>
      </c>
      <c r="O280" s="59">
        <v>0</v>
      </c>
      <c r="P280" s="59">
        <v>0</v>
      </c>
      <c r="Q280" s="53" t="s">
        <v>42</v>
      </c>
      <c r="R280" s="59">
        <v>1.1309199999999999</v>
      </c>
      <c r="S280" s="59">
        <v>0</v>
      </c>
      <c r="T280" s="59">
        <v>0</v>
      </c>
      <c r="U280" s="59">
        <v>0</v>
      </c>
      <c r="V280" s="53" t="s">
        <v>42</v>
      </c>
    </row>
    <row r="281" spans="1:22" ht="13.05" customHeight="1" thickBot="1" x14ac:dyDescent="0.35">
      <c r="A281" s="50" t="s">
        <v>44</v>
      </c>
      <c r="B281" s="50" t="s">
        <v>78</v>
      </c>
      <c r="C281" s="50" t="s">
        <v>86</v>
      </c>
      <c r="D281" s="50" t="s">
        <v>18</v>
      </c>
      <c r="E281" s="51">
        <v>1660</v>
      </c>
      <c r="F281" s="51">
        <v>166083</v>
      </c>
      <c r="G281" s="54" t="s">
        <v>87</v>
      </c>
      <c r="H281" s="59">
        <v>0</v>
      </c>
      <c r="I281" s="59">
        <v>0</v>
      </c>
      <c r="J281" s="59">
        <v>0</v>
      </c>
      <c r="K281" s="59">
        <v>0</v>
      </c>
      <c r="L281" s="53" t="s">
        <v>42</v>
      </c>
      <c r="M281" s="59">
        <v>0</v>
      </c>
      <c r="N281" s="59">
        <v>0</v>
      </c>
      <c r="O281" s="59">
        <v>0</v>
      </c>
      <c r="P281" s="59">
        <v>0</v>
      </c>
      <c r="Q281" s="53" t="s">
        <v>42</v>
      </c>
      <c r="R281" s="59">
        <v>1.1309199999999999</v>
      </c>
      <c r="S281" s="59">
        <v>0</v>
      </c>
      <c r="T281" s="59">
        <v>0</v>
      </c>
      <c r="U281" s="59">
        <v>0</v>
      </c>
      <c r="V281" s="53" t="s">
        <v>42</v>
      </c>
    </row>
    <row r="282" spans="1:22" ht="13.05" customHeight="1" thickBot="1" x14ac:dyDescent="0.35">
      <c r="A282" s="50" t="s">
        <v>44</v>
      </c>
      <c r="B282" s="50" t="s">
        <v>78</v>
      </c>
      <c r="C282" s="50" t="s">
        <v>86</v>
      </c>
      <c r="D282" s="50" t="s">
        <v>18</v>
      </c>
      <c r="E282" s="51">
        <v>1660</v>
      </c>
      <c r="F282" s="48" t="s">
        <v>45</v>
      </c>
      <c r="G282" s="47"/>
      <c r="H282" s="45">
        <v>670.46171499252318</v>
      </c>
      <c r="I282" s="45">
        <v>0</v>
      </c>
      <c r="J282" s="45">
        <v>0</v>
      </c>
      <c r="K282" s="45">
        <v>0</v>
      </c>
      <c r="L282" s="46" t="s">
        <v>42</v>
      </c>
      <c r="M282" s="45">
        <v>177.27754004001619</v>
      </c>
      <c r="N282" s="45">
        <v>0</v>
      </c>
      <c r="O282" s="45">
        <v>0</v>
      </c>
      <c r="P282" s="45">
        <v>0</v>
      </c>
      <c r="Q282" s="46" t="s">
        <v>42</v>
      </c>
      <c r="R282" s="45">
        <v>174.29786999999999</v>
      </c>
      <c r="S282" s="45">
        <v>0</v>
      </c>
      <c r="T282" s="45">
        <v>0</v>
      </c>
      <c r="U282" s="45">
        <v>0</v>
      </c>
      <c r="V282" s="46" t="s">
        <v>42</v>
      </c>
    </row>
    <row r="283" spans="1:22" ht="13.05" customHeight="1" thickBot="1" x14ac:dyDescent="0.35">
      <c r="A283" s="50" t="s">
        <v>44</v>
      </c>
      <c r="B283" s="50" t="s">
        <v>78</v>
      </c>
      <c r="C283" s="50" t="s">
        <v>86</v>
      </c>
      <c r="D283" s="50" t="s">
        <v>18</v>
      </c>
      <c r="E283" s="48" t="s">
        <v>48</v>
      </c>
      <c r="F283" s="48"/>
      <c r="G283" s="47"/>
      <c r="H283" s="45">
        <v>670.46171499252318</v>
      </c>
      <c r="I283" s="45">
        <v>0</v>
      </c>
      <c r="J283" s="45">
        <v>0</v>
      </c>
      <c r="K283" s="45">
        <v>0</v>
      </c>
      <c r="L283" s="46" t="s">
        <v>42</v>
      </c>
      <c r="M283" s="45">
        <v>177.27754004001619</v>
      </c>
      <c r="N283" s="45">
        <v>0</v>
      </c>
      <c r="O283" s="45">
        <v>0</v>
      </c>
      <c r="P283" s="45">
        <v>0</v>
      </c>
      <c r="Q283" s="46" t="s">
        <v>42</v>
      </c>
      <c r="R283" s="45">
        <v>174.29786999999999</v>
      </c>
      <c r="S283" s="45">
        <v>0</v>
      </c>
      <c r="T283" s="45">
        <v>0</v>
      </c>
      <c r="U283" s="45">
        <v>0</v>
      </c>
      <c r="V283" s="46" t="s">
        <v>42</v>
      </c>
    </row>
    <row r="284" spans="1:22" ht="13.05" customHeight="1" thickBot="1" x14ac:dyDescent="0.35">
      <c r="A284" s="50" t="s">
        <v>44</v>
      </c>
      <c r="B284" s="50" t="s">
        <v>78</v>
      </c>
      <c r="C284" s="50" t="s">
        <v>86</v>
      </c>
      <c r="D284" s="48" t="s">
        <v>45</v>
      </c>
      <c r="E284" s="48"/>
      <c r="F284" s="48"/>
      <c r="G284" s="47"/>
      <c r="H284" s="62">
        <v>58403.035822189333</v>
      </c>
      <c r="I284" s="62">
        <v>210</v>
      </c>
      <c r="J284" s="62">
        <v>36617.84177050781</v>
      </c>
      <c r="K284" s="62">
        <v>0</v>
      </c>
      <c r="L284" s="63" t="s">
        <v>42</v>
      </c>
      <c r="M284" s="62">
        <v>18965.238665901659</v>
      </c>
      <c r="N284" s="62">
        <v>81.075249999999997</v>
      </c>
      <c r="O284" s="62">
        <v>10650.457251643071</v>
      </c>
      <c r="P284" s="62">
        <v>0</v>
      </c>
      <c r="Q284" s="63" t="s">
        <v>42</v>
      </c>
      <c r="R284" s="62">
        <v>19206.029129999992</v>
      </c>
      <c r="S284" s="62">
        <v>46.071479999999987</v>
      </c>
      <c r="T284" s="62">
        <v>10322.785180000001</v>
      </c>
      <c r="U284" s="62">
        <v>0</v>
      </c>
      <c r="V284" s="46" t="s">
        <v>42</v>
      </c>
    </row>
    <row r="285" spans="1:22" ht="13.05" customHeight="1" x14ac:dyDescent="0.3">
      <c r="A285" s="50" t="s">
        <v>44</v>
      </c>
      <c r="B285" s="50" t="s">
        <v>78</v>
      </c>
      <c r="C285" s="50" t="s">
        <v>79</v>
      </c>
      <c r="D285" s="50" t="s">
        <v>83</v>
      </c>
      <c r="E285" s="51">
        <v>1680</v>
      </c>
      <c r="F285" s="51">
        <v>168000</v>
      </c>
      <c r="G285" s="54" t="s">
        <v>85</v>
      </c>
      <c r="H285" s="59">
        <v>8.0000000000000036</v>
      </c>
      <c r="I285" s="59">
        <v>0</v>
      </c>
      <c r="J285" s="59">
        <v>0</v>
      </c>
      <c r="K285" s="59">
        <v>0</v>
      </c>
      <c r="L285" s="53" t="s">
        <v>42</v>
      </c>
      <c r="M285" s="59">
        <v>2.6666666666666679</v>
      </c>
      <c r="N285" s="59">
        <v>0</v>
      </c>
      <c r="O285" s="59">
        <v>0</v>
      </c>
      <c r="P285" s="59">
        <v>0</v>
      </c>
      <c r="Q285" s="53" t="s">
        <v>42</v>
      </c>
      <c r="R285" s="59">
        <v>0</v>
      </c>
      <c r="S285" s="59">
        <v>0</v>
      </c>
      <c r="T285" s="59">
        <v>0</v>
      </c>
      <c r="U285" s="59">
        <v>0</v>
      </c>
      <c r="V285" s="53" t="s">
        <v>42</v>
      </c>
    </row>
    <row r="286" spans="1:22" ht="13.05" customHeight="1" thickBot="1" x14ac:dyDescent="0.35">
      <c r="A286" s="50" t="s">
        <v>44</v>
      </c>
      <c r="B286" s="50" t="s">
        <v>78</v>
      </c>
      <c r="C286" s="50" t="s">
        <v>79</v>
      </c>
      <c r="D286" s="50" t="s">
        <v>83</v>
      </c>
      <c r="E286" s="51">
        <v>1680</v>
      </c>
      <c r="F286" s="51">
        <v>168011</v>
      </c>
      <c r="G286" s="54" t="s">
        <v>84</v>
      </c>
      <c r="H286" s="59">
        <v>0</v>
      </c>
      <c r="I286" s="59">
        <v>0</v>
      </c>
      <c r="J286" s="59">
        <v>0</v>
      </c>
      <c r="K286" s="59">
        <v>0</v>
      </c>
      <c r="L286" s="53" t="s">
        <v>42</v>
      </c>
      <c r="M286" s="59">
        <v>0</v>
      </c>
      <c r="N286" s="59">
        <v>0</v>
      </c>
      <c r="O286" s="59">
        <v>0</v>
      </c>
      <c r="P286" s="59">
        <v>0</v>
      </c>
      <c r="Q286" s="53" t="s">
        <v>42</v>
      </c>
      <c r="R286" s="59">
        <v>2.552890000000001</v>
      </c>
      <c r="S286" s="59">
        <v>0</v>
      </c>
      <c r="T286" s="59">
        <v>0</v>
      </c>
      <c r="U286" s="59">
        <v>0</v>
      </c>
      <c r="V286" s="53" t="s">
        <v>42</v>
      </c>
    </row>
    <row r="287" spans="1:22" ht="13.05" customHeight="1" thickBot="1" x14ac:dyDescent="0.35">
      <c r="A287" s="50" t="s">
        <v>44</v>
      </c>
      <c r="B287" s="50" t="s">
        <v>78</v>
      </c>
      <c r="C287" s="50" t="s">
        <v>79</v>
      </c>
      <c r="D287" s="50" t="s">
        <v>83</v>
      </c>
      <c r="E287" s="51">
        <v>1680</v>
      </c>
      <c r="F287" s="48" t="s">
        <v>45</v>
      </c>
      <c r="G287" s="47"/>
      <c r="H287" s="45">
        <v>8.0000000000000036</v>
      </c>
      <c r="I287" s="45">
        <v>0</v>
      </c>
      <c r="J287" s="45">
        <v>0</v>
      </c>
      <c r="K287" s="45">
        <v>0</v>
      </c>
      <c r="L287" s="46" t="s">
        <v>42</v>
      </c>
      <c r="M287" s="45">
        <v>2.6666666666666679</v>
      </c>
      <c r="N287" s="45">
        <v>0</v>
      </c>
      <c r="O287" s="45">
        <v>0</v>
      </c>
      <c r="P287" s="45">
        <v>0</v>
      </c>
      <c r="Q287" s="46" t="s">
        <v>42</v>
      </c>
      <c r="R287" s="45">
        <v>2.552890000000001</v>
      </c>
      <c r="S287" s="45">
        <v>0</v>
      </c>
      <c r="T287" s="45">
        <v>0</v>
      </c>
      <c r="U287" s="45">
        <v>0</v>
      </c>
      <c r="V287" s="46" t="s">
        <v>42</v>
      </c>
    </row>
    <row r="288" spans="1:22" ht="13.05" customHeight="1" thickBot="1" x14ac:dyDescent="0.35">
      <c r="A288" s="50" t="s">
        <v>44</v>
      </c>
      <c r="B288" s="50" t="s">
        <v>78</v>
      </c>
      <c r="C288" s="50" t="s">
        <v>79</v>
      </c>
      <c r="D288" s="50" t="s">
        <v>83</v>
      </c>
      <c r="E288" s="48" t="s">
        <v>48</v>
      </c>
      <c r="F288" s="48"/>
      <c r="G288" s="47"/>
      <c r="H288" s="45">
        <v>8.0000000000000036</v>
      </c>
      <c r="I288" s="45">
        <v>0</v>
      </c>
      <c r="J288" s="45">
        <v>0</v>
      </c>
      <c r="K288" s="45">
        <v>0</v>
      </c>
      <c r="L288" s="46" t="s">
        <v>42</v>
      </c>
      <c r="M288" s="45">
        <v>2.6666666666666679</v>
      </c>
      <c r="N288" s="45">
        <v>0</v>
      </c>
      <c r="O288" s="45">
        <v>0</v>
      </c>
      <c r="P288" s="45">
        <v>0</v>
      </c>
      <c r="Q288" s="46" t="s">
        <v>42</v>
      </c>
      <c r="R288" s="45">
        <v>2.552890000000001</v>
      </c>
      <c r="S288" s="45">
        <v>0</v>
      </c>
      <c r="T288" s="45">
        <v>0</v>
      </c>
      <c r="U288" s="45">
        <v>0</v>
      </c>
      <c r="V288" s="46" t="s">
        <v>42</v>
      </c>
    </row>
    <row r="289" spans="1:22" ht="13.05" customHeight="1" thickBot="1" x14ac:dyDescent="0.35">
      <c r="A289" s="50" t="s">
        <v>44</v>
      </c>
      <c r="B289" s="50" t="s">
        <v>78</v>
      </c>
      <c r="C289" s="50" t="s">
        <v>79</v>
      </c>
      <c r="D289" s="50" t="s">
        <v>80</v>
      </c>
      <c r="E289" s="51">
        <v>199000</v>
      </c>
      <c r="F289" s="51">
        <v>199000</v>
      </c>
      <c r="G289" s="54" t="s">
        <v>82</v>
      </c>
      <c r="H289" s="59">
        <v>0</v>
      </c>
      <c r="I289" s="59">
        <v>0</v>
      </c>
      <c r="J289" s="59">
        <v>0</v>
      </c>
      <c r="K289" s="59">
        <v>0</v>
      </c>
      <c r="L289" s="53" t="s">
        <v>42</v>
      </c>
      <c r="M289" s="59">
        <v>0</v>
      </c>
      <c r="N289" s="59">
        <v>0</v>
      </c>
      <c r="O289" s="59">
        <v>0</v>
      </c>
      <c r="P289" s="59">
        <v>0</v>
      </c>
      <c r="Q289" s="53" t="s">
        <v>42</v>
      </c>
      <c r="R289" s="59">
        <v>0</v>
      </c>
      <c r="S289" s="59">
        <v>0</v>
      </c>
      <c r="T289" s="59">
        <v>0</v>
      </c>
      <c r="U289" s="59">
        <v>0</v>
      </c>
      <c r="V289" s="53" t="s">
        <v>42</v>
      </c>
    </row>
    <row r="290" spans="1:22" ht="13.05" customHeight="1" thickBot="1" x14ac:dyDescent="0.35">
      <c r="A290" s="50" t="s">
        <v>44</v>
      </c>
      <c r="B290" s="50" t="s">
        <v>78</v>
      </c>
      <c r="C290" s="50" t="s">
        <v>79</v>
      </c>
      <c r="D290" s="50" t="s">
        <v>80</v>
      </c>
      <c r="E290" s="51">
        <v>199000</v>
      </c>
      <c r="F290" s="48" t="s">
        <v>45</v>
      </c>
      <c r="G290" s="47"/>
      <c r="H290" s="45">
        <v>0</v>
      </c>
      <c r="I290" s="45">
        <v>0</v>
      </c>
      <c r="J290" s="45">
        <v>0</v>
      </c>
      <c r="K290" s="45">
        <v>0</v>
      </c>
      <c r="L290" s="46" t="s">
        <v>42</v>
      </c>
      <c r="M290" s="45">
        <v>0</v>
      </c>
      <c r="N290" s="45">
        <v>0</v>
      </c>
      <c r="O290" s="45">
        <v>0</v>
      </c>
      <c r="P290" s="45">
        <v>0</v>
      </c>
      <c r="Q290" s="46" t="s">
        <v>42</v>
      </c>
      <c r="R290" s="45">
        <v>0</v>
      </c>
      <c r="S290" s="45">
        <v>0</v>
      </c>
      <c r="T290" s="45">
        <v>0</v>
      </c>
      <c r="U290" s="45">
        <v>0</v>
      </c>
      <c r="V290" s="46" t="s">
        <v>42</v>
      </c>
    </row>
    <row r="291" spans="1:22" ht="13.05" customHeight="1" thickBot="1" x14ac:dyDescent="0.35">
      <c r="A291" s="50" t="s">
        <v>44</v>
      </c>
      <c r="B291" s="50" t="s">
        <v>78</v>
      </c>
      <c r="C291" s="50" t="s">
        <v>79</v>
      </c>
      <c r="D291" s="50" t="s">
        <v>80</v>
      </c>
      <c r="E291" s="51">
        <v>289950</v>
      </c>
      <c r="F291" s="51">
        <v>289950</v>
      </c>
      <c r="G291" s="54" t="s">
        <v>81</v>
      </c>
      <c r="H291" s="59">
        <v>0</v>
      </c>
      <c r="I291" s="59">
        <v>0</v>
      </c>
      <c r="J291" s="59">
        <v>0</v>
      </c>
      <c r="K291" s="59">
        <v>0</v>
      </c>
      <c r="L291" s="53" t="s">
        <v>42</v>
      </c>
      <c r="M291" s="59">
        <v>0</v>
      </c>
      <c r="N291" s="59">
        <v>0</v>
      </c>
      <c r="O291" s="59">
        <v>0</v>
      </c>
      <c r="P291" s="59">
        <v>0</v>
      </c>
      <c r="Q291" s="53" t="s">
        <v>42</v>
      </c>
      <c r="R291" s="59">
        <v>-7.2</v>
      </c>
      <c r="S291" s="59">
        <v>0</v>
      </c>
      <c r="T291" s="59">
        <v>0</v>
      </c>
      <c r="U291" s="59">
        <v>0</v>
      </c>
      <c r="V291" s="53" t="s">
        <v>42</v>
      </c>
    </row>
    <row r="292" spans="1:22" ht="13.05" customHeight="1" thickBot="1" x14ac:dyDescent="0.35">
      <c r="A292" s="50" t="s">
        <v>44</v>
      </c>
      <c r="B292" s="50" t="s">
        <v>78</v>
      </c>
      <c r="C292" s="50" t="s">
        <v>79</v>
      </c>
      <c r="D292" s="50" t="s">
        <v>80</v>
      </c>
      <c r="E292" s="51">
        <v>289950</v>
      </c>
      <c r="F292" s="48" t="s">
        <v>45</v>
      </c>
      <c r="G292" s="47"/>
      <c r="H292" s="45">
        <v>0</v>
      </c>
      <c r="I292" s="45">
        <v>0</v>
      </c>
      <c r="J292" s="45">
        <v>0</v>
      </c>
      <c r="K292" s="45">
        <v>0</v>
      </c>
      <c r="L292" s="46" t="s">
        <v>42</v>
      </c>
      <c r="M292" s="45">
        <v>0</v>
      </c>
      <c r="N292" s="45">
        <v>0</v>
      </c>
      <c r="O292" s="45">
        <v>0</v>
      </c>
      <c r="P292" s="45">
        <v>0</v>
      </c>
      <c r="Q292" s="46" t="s">
        <v>42</v>
      </c>
      <c r="R292" s="45">
        <v>-7.2</v>
      </c>
      <c r="S292" s="45">
        <v>0</v>
      </c>
      <c r="T292" s="45">
        <v>0</v>
      </c>
      <c r="U292" s="45">
        <v>0</v>
      </c>
      <c r="V292" s="46" t="s">
        <v>42</v>
      </c>
    </row>
    <row r="293" spans="1:22" ht="13.05" customHeight="1" thickBot="1" x14ac:dyDescent="0.35">
      <c r="A293" s="50" t="s">
        <v>44</v>
      </c>
      <c r="B293" s="50" t="s">
        <v>78</v>
      </c>
      <c r="C293" s="50" t="s">
        <v>79</v>
      </c>
      <c r="D293" s="50" t="s">
        <v>80</v>
      </c>
      <c r="E293" s="48" t="s">
        <v>48</v>
      </c>
      <c r="F293" s="48"/>
      <c r="G293" s="47"/>
      <c r="H293" s="45">
        <v>0</v>
      </c>
      <c r="I293" s="45">
        <v>0</v>
      </c>
      <c r="J293" s="45">
        <v>0</v>
      </c>
      <c r="K293" s="45">
        <v>0</v>
      </c>
      <c r="L293" s="46" t="s">
        <v>42</v>
      </c>
      <c r="M293" s="45">
        <v>0</v>
      </c>
      <c r="N293" s="45">
        <v>0</v>
      </c>
      <c r="O293" s="45">
        <v>0</v>
      </c>
      <c r="P293" s="45">
        <v>0</v>
      </c>
      <c r="Q293" s="46" t="s">
        <v>42</v>
      </c>
      <c r="R293" s="45">
        <v>-7.2</v>
      </c>
      <c r="S293" s="45">
        <v>0</v>
      </c>
      <c r="T293" s="45">
        <v>0</v>
      </c>
      <c r="U293" s="45">
        <v>0</v>
      </c>
      <c r="V293" s="46" t="s">
        <v>42</v>
      </c>
    </row>
    <row r="294" spans="1:22" ht="13.05" customHeight="1" thickBot="1" x14ac:dyDescent="0.35">
      <c r="A294" s="50" t="s">
        <v>44</v>
      </c>
      <c r="B294" s="50" t="s">
        <v>78</v>
      </c>
      <c r="C294" s="50" t="s">
        <v>79</v>
      </c>
      <c r="D294" s="48" t="s">
        <v>45</v>
      </c>
      <c r="E294" s="48"/>
      <c r="F294" s="48"/>
      <c r="G294" s="47"/>
      <c r="H294" s="45">
        <v>8.0000000000000036</v>
      </c>
      <c r="I294" s="45">
        <v>0</v>
      </c>
      <c r="J294" s="45">
        <v>0</v>
      </c>
      <c r="K294" s="45">
        <v>0</v>
      </c>
      <c r="L294" s="46" t="s">
        <v>42</v>
      </c>
      <c r="M294" s="45">
        <v>2.6666666666666679</v>
      </c>
      <c r="N294" s="45">
        <v>0</v>
      </c>
      <c r="O294" s="45">
        <v>0</v>
      </c>
      <c r="P294" s="45">
        <v>0</v>
      </c>
      <c r="Q294" s="46" t="s">
        <v>42</v>
      </c>
      <c r="R294" s="45">
        <v>-4.6471100000000014</v>
      </c>
      <c r="S294" s="45">
        <v>0</v>
      </c>
      <c r="T294" s="45">
        <v>0</v>
      </c>
      <c r="U294" s="45">
        <v>0</v>
      </c>
      <c r="V294" s="46" t="s">
        <v>42</v>
      </c>
    </row>
    <row r="295" spans="1:22" ht="13.05" customHeight="1" thickBot="1" x14ac:dyDescent="0.35">
      <c r="A295" s="50" t="s">
        <v>44</v>
      </c>
      <c r="B295" s="50" t="s">
        <v>78</v>
      </c>
      <c r="C295" s="48" t="s">
        <v>45</v>
      </c>
      <c r="D295" s="48"/>
      <c r="E295" s="48"/>
      <c r="F295" s="48"/>
      <c r="G295" s="47"/>
      <c r="H295" s="62">
        <v>67994.470822989344</v>
      </c>
      <c r="I295" s="62">
        <v>220.00000000000011</v>
      </c>
      <c r="J295" s="62">
        <v>46898.07798384114</v>
      </c>
      <c r="K295" s="62">
        <v>119.44</v>
      </c>
      <c r="L295" s="63" t="s">
        <v>42</v>
      </c>
      <c r="M295" s="62">
        <v>21473.249666168329</v>
      </c>
      <c r="N295" s="62">
        <v>84.408583333333311</v>
      </c>
      <c r="O295" s="62">
        <v>11724.36245973973</v>
      </c>
      <c r="P295" s="62">
        <v>39.813333333333333</v>
      </c>
      <c r="Q295" s="63" t="s">
        <v>42</v>
      </c>
      <c r="R295" s="62">
        <v>20966.819370000001</v>
      </c>
      <c r="S295" s="62">
        <v>55.722360000000002</v>
      </c>
      <c r="T295" s="62">
        <v>11234.144109999999</v>
      </c>
      <c r="U295" s="62">
        <v>0</v>
      </c>
      <c r="V295" s="46" t="s">
        <v>42</v>
      </c>
    </row>
    <row r="296" spans="1:22" ht="13.05" customHeight="1" thickBot="1" x14ac:dyDescent="0.35">
      <c r="A296" s="50" t="s">
        <v>44</v>
      </c>
      <c r="B296" s="50" t="s">
        <v>46</v>
      </c>
      <c r="C296" s="50" t="s">
        <v>62</v>
      </c>
      <c r="D296" s="50" t="s">
        <v>14</v>
      </c>
      <c r="E296" s="51">
        <v>711000</v>
      </c>
      <c r="F296" s="51">
        <v>711000</v>
      </c>
      <c r="G296" s="54" t="s">
        <v>77</v>
      </c>
      <c r="H296" s="59">
        <v>0</v>
      </c>
      <c r="I296" s="59">
        <v>237</v>
      </c>
      <c r="J296" s="59">
        <v>2417.9839350000011</v>
      </c>
      <c r="K296" s="59">
        <v>0</v>
      </c>
      <c r="L296" s="53" t="s">
        <v>42</v>
      </c>
      <c r="M296" s="59">
        <v>0</v>
      </c>
      <c r="N296" s="59">
        <v>79</v>
      </c>
      <c r="O296" s="59">
        <v>278.98564500000037</v>
      </c>
      <c r="P296" s="59">
        <v>0</v>
      </c>
      <c r="Q296" s="53" t="s">
        <v>42</v>
      </c>
      <c r="R296" s="59">
        <v>0</v>
      </c>
      <c r="S296" s="59">
        <v>0</v>
      </c>
      <c r="T296" s="59">
        <v>0</v>
      </c>
      <c r="U296" s="59">
        <v>0</v>
      </c>
      <c r="V296" s="53" t="s">
        <v>42</v>
      </c>
    </row>
    <row r="297" spans="1:22" ht="13.05" customHeight="1" thickBot="1" x14ac:dyDescent="0.35">
      <c r="A297" s="50" t="s">
        <v>44</v>
      </c>
      <c r="B297" s="50" t="s">
        <v>46</v>
      </c>
      <c r="C297" s="50" t="s">
        <v>62</v>
      </c>
      <c r="D297" s="50" t="s">
        <v>14</v>
      </c>
      <c r="E297" s="51">
        <v>711000</v>
      </c>
      <c r="F297" s="48" t="s">
        <v>45</v>
      </c>
      <c r="G297" s="47"/>
      <c r="H297" s="45">
        <v>0</v>
      </c>
      <c r="I297" s="45">
        <v>237</v>
      </c>
      <c r="J297" s="45">
        <v>2417.9839350000011</v>
      </c>
      <c r="K297" s="45">
        <v>0</v>
      </c>
      <c r="L297" s="46" t="s">
        <v>42</v>
      </c>
      <c r="M297" s="45">
        <v>0</v>
      </c>
      <c r="N297" s="45">
        <v>79</v>
      </c>
      <c r="O297" s="45">
        <v>278.98564500000037</v>
      </c>
      <c r="P297" s="45">
        <v>0</v>
      </c>
      <c r="Q297" s="46" t="s">
        <v>42</v>
      </c>
      <c r="R297" s="45">
        <v>0</v>
      </c>
      <c r="S297" s="45">
        <v>0</v>
      </c>
      <c r="T297" s="45">
        <v>0</v>
      </c>
      <c r="U297" s="45">
        <v>0</v>
      </c>
      <c r="V297" s="46" t="s">
        <v>42</v>
      </c>
    </row>
    <row r="298" spans="1:22" ht="13.05" customHeight="1" thickBot="1" x14ac:dyDescent="0.35">
      <c r="A298" s="50" t="s">
        <v>44</v>
      </c>
      <c r="B298" s="50" t="s">
        <v>46</v>
      </c>
      <c r="C298" s="50" t="s">
        <v>62</v>
      </c>
      <c r="D298" s="50" t="s">
        <v>14</v>
      </c>
      <c r="E298" s="51">
        <v>711002</v>
      </c>
      <c r="F298" s="51">
        <v>711002</v>
      </c>
      <c r="G298" s="54" t="s">
        <v>76</v>
      </c>
      <c r="H298" s="59">
        <v>0</v>
      </c>
      <c r="I298" s="59">
        <v>0</v>
      </c>
      <c r="J298" s="59">
        <v>7753.6853366559744</v>
      </c>
      <c r="K298" s="59">
        <v>9.8000000000000007</v>
      </c>
      <c r="L298" s="53" t="s">
        <v>42</v>
      </c>
      <c r="M298" s="59">
        <v>0</v>
      </c>
      <c r="N298" s="59">
        <v>9.9677249999999979</v>
      </c>
      <c r="O298" s="59">
        <v>3096.5624263810878</v>
      </c>
      <c r="P298" s="59">
        <v>49.735720000000001</v>
      </c>
      <c r="Q298" s="53" t="s">
        <v>42</v>
      </c>
      <c r="R298" s="59">
        <v>0</v>
      </c>
      <c r="S298" s="59">
        <v>50.150129999999997</v>
      </c>
      <c r="T298" s="59">
        <v>3762.9946</v>
      </c>
      <c r="U298" s="59">
        <v>9.8000000000000007</v>
      </c>
      <c r="V298" s="53" t="s">
        <v>42</v>
      </c>
    </row>
    <row r="299" spans="1:22" ht="13.05" customHeight="1" thickBot="1" x14ac:dyDescent="0.35">
      <c r="A299" s="50" t="s">
        <v>44</v>
      </c>
      <c r="B299" s="50" t="s">
        <v>46</v>
      </c>
      <c r="C299" s="50" t="s">
        <v>62</v>
      </c>
      <c r="D299" s="50" t="s">
        <v>14</v>
      </c>
      <c r="E299" s="51">
        <v>711002</v>
      </c>
      <c r="F299" s="48" t="s">
        <v>45</v>
      </c>
      <c r="G299" s="47"/>
      <c r="H299" s="45">
        <v>0</v>
      </c>
      <c r="I299" s="45">
        <v>0</v>
      </c>
      <c r="J299" s="45">
        <v>7753.6853366559744</v>
      </c>
      <c r="K299" s="45">
        <v>9.8000000000000007</v>
      </c>
      <c r="L299" s="46" t="s">
        <v>42</v>
      </c>
      <c r="M299" s="45">
        <v>0</v>
      </c>
      <c r="N299" s="45">
        <v>9.9677249999999979</v>
      </c>
      <c r="O299" s="45">
        <v>3096.5624263810878</v>
      </c>
      <c r="P299" s="45">
        <v>49.735720000000001</v>
      </c>
      <c r="Q299" s="46" t="s">
        <v>42</v>
      </c>
      <c r="R299" s="45">
        <v>0</v>
      </c>
      <c r="S299" s="45">
        <v>50.150129999999997</v>
      </c>
      <c r="T299" s="45">
        <v>3762.9946</v>
      </c>
      <c r="U299" s="45">
        <v>9.8000000000000007</v>
      </c>
      <c r="V299" s="46" t="s">
        <v>42</v>
      </c>
    </row>
    <row r="300" spans="1:22" ht="13.05" customHeight="1" thickBot="1" x14ac:dyDescent="0.35">
      <c r="A300" s="50" t="s">
        <v>44</v>
      </c>
      <c r="B300" s="50" t="s">
        <v>46</v>
      </c>
      <c r="C300" s="50" t="s">
        <v>62</v>
      </c>
      <c r="D300" s="50" t="s">
        <v>14</v>
      </c>
      <c r="E300" s="51">
        <v>711013</v>
      </c>
      <c r="F300" s="51">
        <v>711013</v>
      </c>
      <c r="G300" s="54" t="s">
        <v>75</v>
      </c>
      <c r="H300" s="59">
        <v>0</v>
      </c>
      <c r="I300" s="59">
        <v>0</v>
      </c>
      <c r="J300" s="59">
        <v>0</v>
      </c>
      <c r="K300" s="59">
        <v>0</v>
      </c>
      <c r="L300" s="53" t="s">
        <v>42</v>
      </c>
      <c r="M300" s="59">
        <v>0</v>
      </c>
      <c r="N300" s="59">
        <v>0</v>
      </c>
      <c r="O300" s="59">
        <v>0</v>
      </c>
      <c r="P300" s="59">
        <v>0</v>
      </c>
      <c r="Q300" s="53" t="s">
        <v>42</v>
      </c>
      <c r="R300" s="59">
        <v>0</v>
      </c>
      <c r="S300" s="59">
        <v>1.8373200000000001</v>
      </c>
      <c r="T300" s="59">
        <v>0</v>
      </c>
      <c r="U300" s="59">
        <v>0</v>
      </c>
      <c r="V300" s="53" t="s">
        <v>42</v>
      </c>
    </row>
    <row r="301" spans="1:22" ht="13.05" customHeight="1" thickBot="1" x14ac:dyDescent="0.35">
      <c r="A301" s="50" t="s">
        <v>44</v>
      </c>
      <c r="B301" s="50" t="s">
        <v>46</v>
      </c>
      <c r="C301" s="50" t="s">
        <v>62</v>
      </c>
      <c r="D301" s="50" t="s">
        <v>14</v>
      </c>
      <c r="E301" s="51">
        <v>711013</v>
      </c>
      <c r="F301" s="48" t="s">
        <v>45</v>
      </c>
      <c r="G301" s="47"/>
      <c r="H301" s="45">
        <v>0</v>
      </c>
      <c r="I301" s="45">
        <v>0</v>
      </c>
      <c r="J301" s="45">
        <v>0</v>
      </c>
      <c r="K301" s="45">
        <v>0</v>
      </c>
      <c r="L301" s="46" t="s">
        <v>42</v>
      </c>
      <c r="M301" s="45">
        <v>0</v>
      </c>
      <c r="N301" s="45">
        <v>0</v>
      </c>
      <c r="O301" s="45">
        <v>0</v>
      </c>
      <c r="P301" s="45">
        <v>0</v>
      </c>
      <c r="Q301" s="46" t="s">
        <v>42</v>
      </c>
      <c r="R301" s="45">
        <v>0</v>
      </c>
      <c r="S301" s="45">
        <v>1.8373200000000001</v>
      </c>
      <c r="T301" s="45">
        <v>0</v>
      </c>
      <c r="U301" s="45">
        <v>0</v>
      </c>
      <c r="V301" s="46" t="s">
        <v>42</v>
      </c>
    </row>
    <row r="302" spans="1:22" ht="13.05" customHeight="1" thickBot="1" x14ac:dyDescent="0.35">
      <c r="A302" s="50" t="s">
        <v>44</v>
      </c>
      <c r="B302" s="50" t="s">
        <v>46</v>
      </c>
      <c r="C302" s="50" t="s">
        <v>62</v>
      </c>
      <c r="D302" s="50" t="s">
        <v>14</v>
      </c>
      <c r="E302" s="48" t="s">
        <v>48</v>
      </c>
      <c r="F302" s="48"/>
      <c r="G302" s="47"/>
      <c r="H302" s="45">
        <v>0</v>
      </c>
      <c r="I302" s="45">
        <v>237</v>
      </c>
      <c r="J302" s="45">
        <v>10171.669271655979</v>
      </c>
      <c r="K302" s="45">
        <v>9.8000000000000007</v>
      </c>
      <c r="L302" s="46" t="s">
        <v>42</v>
      </c>
      <c r="M302" s="45">
        <v>0</v>
      </c>
      <c r="N302" s="45">
        <v>88.967724999999987</v>
      </c>
      <c r="O302" s="45">
        <v>3375.548071381088</v>
      </c>
      <c r="P302" s="45">
        <v>49.735720000000001</v>
      </c>
      <c r="Q302" s="46" t="s">
        <v>42</v>
      </c>
      <c r="R302" s="45">
        <v>0</v>
      </c>
      <c r="S302" s="45">
        <v>51.987450000000003</v>
      </c>
      <c r="T302" s="45">
        <v>3762.9946</v>
      </c>
      <c r="U302" s="45">
        <v>9.8000000000000007</v>
      </c>
      <c r="V302" s="46" t="s">
        <v>42</v>
      </c>
    </row>
    <row r="303" spans="1:22" ht="13.05" customHeight="1" thickBot="1" x14ac:dyDescent="0.35">
      <c r="A303" s="50" t="s">
        <v>44</v>
      </c>
      <c r="B303" s="50" t="s">
        <v>46</v>
      </c>
      <c r="C303" s="50" t="s">
        <v>62</v>
      </c>
      <c r="D303" s="50" t="s">
        <v>13</v>
      </c>
      <c r="E303" s="51">
        <v>711024</v>
      </c>
      <c r="F303" s="51">
        <v>711024</v>
      </c>
      <c r="G303" s="54" t="s">
        <v>74</v>
      </c>
      <c r="H303" s="59">
        <v>80</v>
      </c>
      <c r="I303" s="59">
        <v>0</v>
      </c>
      <c r="J303" s="59">
        <v>1285.2819999999999</v>
      </c>
      <c r="K303" s="59">
        <v>122.5</v>
      </c>
      <c r="L303" s="53" t="s">
        <v>42</v>
      </c>
      <c r="M303" s="59">
        <v>24.934999999999999</v>
      </c>
      <c r="N303" s="59">
        <v>0</v>
      </c>
      <c r="O303" s="59">
        <v>1354.2803333300001</v>
      </c>
      <c r="P303" s="59">
        <v>49</v>
      </c>
      <c r="Q303" s="53" t="s">
        <v>42</v>
      </c>
      <c r="R303" s="59">
        <v>4.9349999999999996</v>
      </c>
      <c r="S303" s="59">
        <v>0</v>
      </c>
      <c r="T303" s="59">
        <v>1260.9473599999999</v>
      </c>
      <c r="U303" s="59">
        <v>49</v>
      </c>
      <c r="V303" s="53" t="s">
        <v>42</v>
      </c>
    </row>
    <row r="304" spans="1:22" ht="13.05" customHeight="1" thickBot="1" x14ac:dyDescent="0.35">
      <c r="A304" s="50" t="s">
        <v>44</v>
      </c>
      <c r="B304" s="50" t="s">
        <v>46</v>
      </c>
      <c r="C304" s="50" t="s">
        <v>62</v>
      </c>
      <c r="D304" s="50" t="s">
        <v>13</v>
      </c>
      <c r="E304" s="51">
        <v>711024</v>
      </c>
      <c r="F304" s="48" t="s">
        <v>45</v>
      </c>
      <c r="G304" s="47"/>
      <c r="H304" s="45">
        <v>80</v>
      </c>
      <c r="I304" s="45">
        <v>0</v>
      </c>
      <c r="J304" s="45">
        <v>1285.2819999999999</v>
      </c>
      <c r="K304" s="45">
        <v>122.5</v>
      </c>
      <c r="L304" s="46" t="s">
        <v>42</v>
      </c>
      <c r="M304" s="45">
        <v>24.934999999999999</v>
      </c>
      <c r="N304" s="45">
        <v>0</v>
      </c>
      <c r="O304" s="45">
        <v>1354.2803333300001</v>
      </c>
      <c r="P304" s="45">
        <v>49</v>
      </c>
      <c r="Q304" s="46" t="s">
        <v>42</v>
      </c>
      <c r="R304" s="45">
        <v>4.9349999999999996</v>
      </c>
      <c r="S304" s="45">
        <v>0</v>
      </c>
      <c r="T304" s="45">
        <v>1260.9473599999999</v>
      </c>
      <c r="U304" s="45">
        <v>49</v>
      </c>
      <c r="V304" s="46" t="s">
        <v>42</v>
      </c>
    </row>
    <row r="305" spans="1:22" ht="13.05" customHeight="1" thickBot="1" x14ac:dyDescent="0.35">
      <c r="A305" s="50" t="s">
        <v>44</v>
      </c>
      <c r="B305" s="50" t="s">
        <v>46</v>
      </c>
      <c r="C305" s="50" t="s">
        <v>62</v>
      </c>
      <c r="D305" s="50" t="s">
        <v>13</v>
      </c>
      <c r="E305" s="51">
        <v>711025</v>
      </c>
      <c r="F305" s="51">
        <v>711025</v>
      </c>
      <c r="G305" s="54" t="s">
        <v>73</v>
      </c>
      <c r="H305" s="59">
        <v>0</v>
      </c>
      <c r="I305" s="59">
        <v>0</v>
      </c>
      <c r="J305" s="59">
        <v>847</v>
      </c>
      <c r="K305" s="59">
        <v>0</v>
      </c>
      <c r="L305" s="53" t="s">
        <v>42</v>
      </c>
      <c r="M305" s="59">
        <v>7.4960000000000004</v>
      </c>
      <c r="N305" s="59">
        <v>0</v>
      </c>
      <c r="O305" s="59">
        <v>1010.05755</v>
      </c>
      <c r="P305" s="59">
        <v>0</v>
      </c>
      <c r="Q305" s="53" t="s">
        <v>42</v>
      </c>
      <c r="R305" s="59">
        <v>7.4960000000000004</v>
      </c>
      <c r="S305" s="59">
        <v>0</v>
      </c>
      <c r="T305" s="59">
        <v>0</v>
      </c>
      <c r="U305" s="59">
        <v>0</v>
      </c>
      <c r="V305" s="53" t="s">
        <v>42</v>
      </c>
    </row>
    <row r="306" spans="1:22" ht="13.05" customHeight="1" thickBot="1" x14ac:dyDescent="0.35">
      <c r="A306" s="50" t="s">
        <v>44</v>
      </c>
      <c r="B306" s="50" t="s">
        <v>46</v>
      </c>
      <c r="C306" s="50" t="s">
        <v>62</v>
      </c>
      <c r="D306" s="50" t="s">
        <v>13</v>
      </c>
      <c r="E306" s="51">
        <v>711025</v>
      </c>
      <c r="F306" s="48" t="s">
        <v>45</v>
      </c>
      <c r="G306" s="47"/>
      <c r="H306" s="45">
        <v>0</v>
      </c>
      <c r="I306" s="45">
        <v>0</v>
      </c>
      <c r="J306" s="45">
        <v>847</v>
      </c>
      <c r="K306" s="45">
        <v>0</v>
      </c>
      <c r="L306" s="46" t="s">
        <v>42</v>
      </c>
      <c r="M306" s="45">
        <v>7.4960000000000004</v>
      </c>
      <c r="N306" s="45">
        <v>0</v>
      </c>
      <c r="O306" s="45">
        <v>1010.05755</v>
      </c>
      <c r="P306" s="45">
        <v>0</v>
      </c>
      <c r="Q306" s="46" t="s">
        <v>42</v>
      </c>
      <c r="R306" s="45">
        <v>7.4960000000000004</v>
      </c>
      <c r="S306" s="45">
        <v>0</v>
      </c>
      <c r="T306" s="45">
        <v>0</v>
      </c>
      <c r="U306" s="45">
        <v>0</v>
      </c>
      <c r="V306" s="46" t="s">
        <v>42</v>
      </c>
    </row>
    <row r="307" spans="1:22" ht="13.05" customHeight="1" thickBot="1" x14ac:dyDescent="0.35">
      <c r="A307" s="50" t="s">
        <v>44</v>
      </c>
      <c r="B307" s="50" t="s">
        <v>46</v>
      </c>
      <c r="C307" s="50" t="s">
        <v>62</v>
      </c>
      <c r="D307" s="50" t="s">
        <v>13</v>
      </c>
      <c r="E307" s="51">
        <v>711026</v>
      </c>
      <c r="F307" s="51">
        <v>711026</v>
      </c>
      <c r="G307" s="54" t="s">
        <v>72</v>
      </c>
      <c r="H307" s="59">
        <v>0</v>
      </c>
      <c r="I307" s="59">
        <v>42.99999999999995</v>
      </c>
      <c r="J307" s="59">
        <v>111.29</v>
      </c>
      <c r="K307" s="59">
        <v>0</v>
      </c>
      <c r="L307" s="53" t="s">
        <v>42</v>
      </c>
      <c r="M307" s="59">
        <v>0</v>
      </c>
      <c r="N307" s="59">
        <v>14.33333333333332</v>
      </c>
      <c r="O307" s="59">
        <v>38.46</v>
      </c>
      <c r="P307" s="59">
        <v>0</v>
      </c>
      <c r="Q307" s="53" t="s">
        <v>42</v>
      </c>
      <c r="R307" s="59">
        <v>0</v>
      </c>
      <c r="S307" s="59">
        <v>0</v>
      </c>
      <c r="T307" s="59">
        <v>38.459870000000002</v>
      </c>
      <c r="U307" s="59">
        <v>0</v>
      </c>
      <c r="V307" s="53" t="s">
        <v>42</v>
      </c>
    </row>
    <row r="308" spans="1:22" ht="13.05" customHeight="1" thickBot="1" x14ac:dyDescent="0.35">
      <c r="A308" s="50" t="s">
        <v>44</v>
      </c>
      <c r="B308" s="50" t="s">
        <v>46</v>
      </c>
      <c r="C308" s="50" t="s">
        <v>62</v>
      </c>
      <c r="D308" s="50" t="s">
        <v>13</v>
      </c>
      <c r="E308" s="51">
        <v>711026</v>
      </c>
      <c r="F308" s="48" t="s">
        <v>45</v>
      </c>
      <c r="G308" s="47"/>
      <c r="H308" s="45">
        <v>0</v>
      </c>
      <c r="I308" s="45">
        <v>42.99999999999995</v>
      </c>
      <c r="J308" s="45">
        <v>111.29</v>
      </c>
      <c r="K308" s="45">
        <v>0</v>
      </c>
      <c r="L308" s="46" t="s">
        <v>42</v>
      </c>
      <c r="M308" s="45">
        <v>0</v>
      </c>
      <c r="N308" s="45">
        <v>14.33333333333332</v>
      </c>
      <c r="O308" s="45">
        <v>38.46</v>
      </c>
      <c r="P308" s="45">
        <v>0</v>
      </c>
      <c r="Q308" s="46" t="s">
        <v>42</v>
      </c>
      <c r="R308" s="45">
        <v>0</v>
      </c>
      <c r="S308" s="45">
        <v>0</v>
      </c>
      <c r="T308" s="45">
        <v>38.459870000000002</v>
      </c>
      <c r="U308" s="45">
        <v>0</v>
      </c>
      <c r="V308" s="46" t="s">
        <v>42</v>
      </c>
    </row>
    <row r="309" spans="1:22" ht="13.05" customHeight="1" thickBot="1" x14ac:dyDescent="0.35">
      <c r="A309" s="50" t="s">
        <v>44</v>
      </c>
      <c r="B309" s="50" t="s">
        <v>46</v>
      </c>
      <c r="C309" s="50" t="s">
        <v>62</v>
      </c>
      <c r="D309" s="50" t="s">
        <v>13</v>
      </c>
      <c r="E309" s="51">
        <v>711028</v>
      </c>
      <c r="F309" s="51">
        <v>711028</v>
      </c>
      <c r="G309" s="54" t="s">
        <v>71</v>
      </c>
      <c r="H309" s="59">
        <v>0</v>
      </c>
      <c r="I309" s="59">
        <v>0</v>
      </c>
      <c r="J309" s="59">
        <v>43.636000000000003</v>
      </c>
      <c r="K309" s="59">
        <v>0</v>
      </c>
      <c r="L309" s="53" t="s">
        <v>42</v>
      </c>
      <c r="M309" s="59">
        <v>0</v>
      </c>
      <c r="N309" s="59">
        <v>0</v>
      </c>
      <c r="O309" s="59">
        <v>10.909000000000001</v>
      </c>
      <c r="P309" s="59">
        <v>0</v>
      </c>
      <c r="Q309" s="53" t="s">
        <v>42</v>
      </c>
      <c r="R309" s="59">
        <v>0</v>
      </c>
      <c r="S309" s="59">
        <v>0</v>
      </c>
      <c r="T309" s="59">
        <v>11.463990000000001</v>
      </c>
      <c r="U309" s="59">
        <v>0</v>
      </c>
      <c r="V309" s="53" t="s">
        <v>42</v>
      </c>
    </row>
    <row r="310" spans="1:22" ht="13.05" customHeight="1" thickBot="1" x14ac:dyDescent="0.35">
      <c r="A310" s="50" t="s">
        <v>44</v>
      </c>
      <c r="B310" s="50" t="s">
        <v>46</v>
      </c>
      <c r="C310" s="50" t="s">
        <v>62</v>
      </c>
      <c r="D310" s="50" t="s">
        <v>13</v>
      </c>
      <c r="E310" s="51">
        <v>711028</v>
      </c>
      <c r="F310" s="48" t="s">
        <v>45</v>
      </c>
      <c r="G310" s="47"/>
      <c r="H310" s="45">
        <v>0</v>
      </c>
      <c r="I310" s="45">
        <v>0</v>
      </c>
      <c r="J310" s="45">
        <v>43.636000000000003</v>
      </c>
      <c r="K310" s="45">
        <v>0</v>
      </c>
      <c r="L310" s="46" t="s">
        <v>42</v>
      </c>
      <c r="M310" s="45">
        <v>0</v>
      </c>
      <c r="N310" s="45">
        <v>0</v>
      </c>
      <c r="O310" s="45">
        <v>10.909000000000001</v>
      </c>
      <c r="P310" s="45">
        <v>0</v>
      </c>
      <c r="Q310" s="46" t="s">
        <v>42</v>
      </c>
      <c r="R310" s="45">
        <v>0</v>
      </c>
      <c r="S310" s="45">
        <v>0</v>
      </c>
      <c r="T310" s="45">
        <v>11.463990000000001</v>
      </c>
      <c r="U310" s="45">
        <v>0</v>
      </c>
      <c r="V310" s="46" t="s">
        <v>42</v>
      </c>
    </row>
    <row r="311" spans="1:22" ht="13.05" customHeight="1" thickBot="1" x14ac:dyDescent="0.35">
      <c r="A311" s="50" t="s">
        <v>44</v>
      </c>
      <c r="B311" s="50" t="s">
        <v>46</v>
      </c>
      <c r="C311" s="50" t="s">
        <v>62</v>
      </c>
      <c r="D311" s="50" t="s">
        <v>13</v>
      </c>
      <c r="E311" s="51">
        <v>711041</v>
      </c>
      <c r="F311" s="51">
        <v>711041</v>
      </c>
      <c r="G311" s="54" t="s">
        <v>70</v>
      </c>
      <c r="H311" s="59">
        <v>0</v>
      </c>
      <c r="I311" s="59">
        <v>0</v>
      </c>
      <c r="J311" s="59">
        <v>0</v>
      </c>
      <c r="K311" s="59">
        <v>0</v>
      </c>
      <c r="L311" s="53" t="s">
        <v>42</v>
      </c>
      <c r="M311" s="59">
        <v>0</v>
      </c>
      <c r="N311" s="59">
        <v>0</v>
      </c>
      <c r="O311" s="59">
        <v>0</v>
      </c>
      <c r="P311" s="59">
        <v>0</v>
      </c>
      <c r="Q311" s="53" t="s">
        <v>42</v>
      </c>
      <c r="R311" s="59">
        <v>0</v>
      </c>
      <c r="S311" s="59">
        <v>0</v>
      </c>
      <c r="T311" s="59">
        <v>14.96106</v>
      </c>
      <c r="U311" s="59">
        <v>0</v>
      </c>
      <c r="V311" s="53" t="s">
        <v>42</v>
      </c>
    </row>
    <row r="312" spans="1:22" ht="13.05" customHeight="1" thickBot="1" x14ac:dyDescent="0.35">
      <c r="A312" s="50" t="s">
        <v>44</v>
      </c>
      <c r="B312" s="50" t="s">
        <v>46</v>
      </c>
      <c r="C312" s="50" t="s">
        <v>62</v>
      </c>
      <c r="D312" s="50" t="s">
        <v>13</v>
      </c>
      <c r="E312" s="51">
        <v>711041</v>
      </c>
      <c r="F312" s="48" t="s">
        <v>45</v>
      </c>
      <c r="G312" s="47"/>
      <c r="H312" s="45">
        <v>0</v>
      </c>
      <c r="I312" s="45">
        <v>0</v>
      </c>
      <c r="J312" s="45">
        <v>0</v>
      </c>
      <c r="K312" s="45">
        <v>0</v>
      </c>
      <c r="L312" s="46" t="s">
        <v>42</v>
      </c>
      <c r="M312" s="45">
        <v>0</v>
      </c>
      <c r="N312" s="45">
        <v>0</v>
      </c>
      <c r="O312" s="45">
        <v>0</v>
      </c>
      <c r="P312" s="45">
        <v>0</v>
      </c>
      <c r="Q312" s="46" t="s">
        <v>42</v>
      </c>
      <c r="R312" s="45">
        <v>0</v>
      </c>
      <c r="S312" s="45">
        <v>0</v>
      </c>
      <c r="T312" s="45">
        <v>14.96106</v>
      </c>
      <c r="U312" s="45">
        <v>0</v>
      </c>
      <c r="V312" s="46" t="s">
        <v>42</v>
      </c>
    </row>
    <row r="313" spans="1:22" ht="13.05" customHeight="1" thickBot="1" x14ac:dyDescent="0.35">
      <c r="A313" s="50" t="s">
        <v>44</v>
      </c>
      <c r="B313" s="50" t="s">
        <v>46</v>
      </c>
      <c r="C313" s="50" t="s">
        <v>62</v>
      </c>
      <c r="D313" s="50" t="s">
        <v>13</v>
      </c>
      <c r="E313" s="48" t="s">
        <v>48</v>
      </c>
      <c r="F313" s="48"/>
      <c r="G313" s="47"/>
      <c r="H313" s="45">
        <v>80</v>
      </c>
      <c r="I313" s="45">
        <v>42.99999999999995</v>
      </c>
      <c r="J313" s="45">
        <v>2287.2080000000001</v>
      </c>
      <c r="K313" s="45">
        <v>122.5</v>
      </c>
      <c r="L313" s="46" t="s">
        <v>42</v>
      </c>
      <c r="M313" s="45">
        <v>32.430999999999997</v>
      </c>
      <c r="N313" s="45">
        <v>14.33333333333332</v>
      </c>
      <c r="O313" s="45">
        <v>2413.70688333</v>
      </c>
      <c r="P313" s="45">
        <v>49</v>
      </c>
      <c r="Q313" s="46" t="s">
        <v>42</v>
      </c>
      <c r="R313" s="45">
        <v>12.430999999999999</v>
      </c>
      <c r="S313" s="45">
        <v>0</v>
      </c>
      <c r="T313" s="45">
        <v>1325.8322800000001</v>
      </c>
      <c r="U313" s="45">
        <v>49</v>
      </c>
      <c r="V313" s="46" t="s">
        <v>42</v>
      </c>
    </row>
    <row r="314" spans="1:22" ht="13.05" customHeight="1" thickBot="1" x14ac:dyDescent="0.35">
      <c r="A314" s="50" t="s">
        <v>44</v>
      </c>
      <c r="B314" s="50" t="s">
        <v>46</v>
      </c>
      <c r="C314" s="50" t="s">
        <v>62</v>
      </c>
      <c r="D314" s="50" t="s">
        <v>12</v>
      </c>
      <c r="E314" s="51">
        <v>712000</v>
      </c>
      <c r="F314" s="51">
        <v>712000</v>
      </c>
      <c r="G314" s="54" t="s">
        <v>69</v>
      </c>
      <c r="H314" s="59">
        <v>630.15899999999976</v>
      </c>
      <c r="I314" s="59">
        <v>0</v>
      </c>
      <c r="J314" s="59">
        <v>0</v>
      </c>
      <c r="K314" s="59">
        <v>0</v>
      </c>
      <c r="L314" s="53" t="s">
        <v>42</v>
      </c>
      <c r="M314" s="59">
        <v>74.405000000000001</v>
      </c>
      <c r="N314" s="59">
        <v>0</v>
      </c>
      <c r="O314" s="59">
        <v>0</v>
      </c>
      <c r="P314" s="59">
        <v>0</v>
      </c>
      <c r="Q314" s="53" t="s">
        <v>42</v>
      </c>
      <c r="R314" s="59">
        <v>0</v>
      </c>
      <c r="S314" s="59">
        <v>0</v>
      </c>
      <c r="T314" s="59">
        <v>0</v>
      </c>
      <c r="U314" s="59">
        <v>0</v>
      </c>
      <c r="V314" s="53" t="s">
        <v>42</v>
      </c>
    </row>
    <row r="315" spans="1:22" ht="13.05" customHeight="1" thickBot="1" x14ac:dyDescent="0.35">
      <c r="A315" s="50" t="s">
        <v>44</v>
      </c>
      <c r="B315" s="50" t="s">
        <v>46</v>
      </c>
      <c r="C315" s="50" t="s">
        <v>62</v>
      </c>
      <c r="D315" s="50" t="s">
        <v>12</v>
      </c>
      <c r="E315" s="51">
        <v>712000</v>
      </c>
      <c r="F315" s="48" t="s">
        <v>45</v>
      </c>
      <c r="G315" s="47"/>
      <c r="H315" s="45">
        <v>630.15899999999976</v>
      </c>
      <c r="I315" s="45">
        <v>0</v>
      </c>
      <c r="J315" s="45">
        <v>0</v>
      </c>
      <c r="K315" s="45">
        <v>0</v>
      </c>
      <c r="L315" s="46" t="s">
        <v>42</v>
      </c>
      <c r="M315" s="45">
        <v>74.405000000000001</v>
      </c>
      <c r="N315" s="45">
        <v>0</v>
      </c>
      <c r="O315" s="45">
        <v>0</v>
      </c>
      <c r="P315" s="45">
        <v>0</v>
      </c>
      <c r="Q315" s="46" t="s">
        <v>42</v>
      </c>
      <c r="R315" s="45">
        <v>0</v>
      </c>
      <c r="S315" s="45">
        <v>0</v>
      </c>
      <c r="T315" s="45">
        <v>0</v>
      </c>
      <c r="U315" s="45">
        <v>0</v>
      </c>
      <c r="V315" s="46" t="s">
        <v>42</v>
      </c>
    </row>
    <row r="316" spans="1:22" ht="13.05" customHeight="1" x14ac:dyDescent="0.3">
      <c r="A316" s="50" t="s">
        <v>44</v>
      </c>
      <c r="B316" s="50" t="s">
        <v>46</v>
      </c>
      <c r="C316" s="50" t="s">
        <v>62</v>
      </c>
      <c r="D316" s="50" t="s">
        <v>12</v>
      </c>
      <c r="E316" s="51">
        <v>712001</v>
      </c>
      <c r="F316" s="51">
        <v>712001</v>
      </c>
      <c r="G316" s="54" t="s">
        <v>68</v>
      </c>
      <c r="H316" s="59">
        <v>4572.3020554516124</v>
      </c>
      <c r="I316" s="59">
        <v>0</v>
      </c>
      <c r="J316" s="59">
        <v>0</v>
      </c>
      <c r="K316" s="59">
        <v>0</v>
      </c>
      <c r="L316" s="53" t="s">
        <v>42</v>
      </c>
      <c r="M316" s="59">
        <v>1937.558141448927</v>
      </c>
      <c r="N316" s="59">
        <v>0</v>
      </c>
      <c r="O316" s="59">
        <v>0</v>
      </c>
      <c r="P316" s="59">
        <v>0</v>
      </c>
      <c r="Q316" s="53" t="s">
        <v>42</v>
      </c>
      <c r="R316" s="59">
        <v>0</v>
      </c>
      <c r="S316" s="59">
        <v>0</v>
      </c>
      <c r="T316" s="59">
        <v>0</v>
      </c>
      <c r="U316" s="59">
        <v>0</v>
      </c>
      <c r="V316" s="53" t="s">
        <v>42</v>
      </c>
    </row>
    <row r="317" spans="1:22" ht="13.05" customHeight="1" x14ac:dyDescent="0.3">
      <c r="A317" s="50" t="s">
        <v>44</v>
      </c>
      <c r="B317" s="50" t="s">
        <v>46</v>
      </c>
      <c r="C317" s="50" t="s">
        <v>62</v>
      </c>
      <c r="D317" s="50" t="s">
        <v>12</v>
      </c>
      <c r="E317" s="51">
        <v>712001</v>
      </c>
      <c r="F317" s="51">
        <v>712010</v>
      </c>
      <c r="G317" s="54" t="s">
        <v>67</v>
      </c>
      <c r="H317" s="59">
        <v>0</v>
      </c>
      <c r="I317" s="59">
        <v>0</v>
      </c>
      <c r="J317" s="59">
        <v>0</v>
      </c>
      <c r="K317" s="59">
        <v>0</v>
      </c>
      <c r="L317" s="53" t="s">
        <v>42</v>
      </c>
      <c r="M317" s="59">
        <v>0</v>
      </c>
      <c r="N317" s="59">
        <v>0</v>
      </c>
      <c r="O317" s="59">
        <v>0</v>
      </c>
      <c r="P317" s="59">
        <v>0</v>
      </c>
      <c r="Q317" s="53" t="s">
        <v>42</v>
      </c>
      <c r="R317" s="59">
        <v>1121.4561100000001</v>
      </c>
      <c r="S317" s="59">
        <v>0</v>
      </c>
      <c r="T317" s="59">
        <v>0</v>
      </c>
      <c r="U317" s="59">
        <v>0</v>
      </c>
      <c r="V317" s="53" t="s">
        <v>42</v>
      </c>
    </row>
    <row r="318" spans="1:22" ht="13.05" customHeight="1" x14ac:dyDescent="0.3">
      <c r="A318" s="50" t="s">
        <v>44</v>
      </c>
      <c r="B318" s="50" t="s">
        <v>46</v>
      </c>
      <c r="C318" s="50" t="s">
        <v>62</v>
      </c>
      <c r="D318" s="50" t="s">
        <v>12</v>
      </c>
      <c r="E318" s="51">
        <v>712001</v>
      </c>
      <c r="F318" s="51">
        <v>712012</v>
      </c>
      <c r="G318" s="54" t="s">
        <v>66</v>
      </c>
      <c r="H318" s="59">
        <v>0</v>
      </c>
      <c r="I318" s="59">
        <v>0</v>
      </c>
      <c r="J318" s="59">
        <v>0</v>
      </c>
      <c r="K318" s="59">
        <v>0</v>
      </c>
      <c r="L318" s="53" t="s">
        <v>42</v>
      </c>
      <c r="M318" s="59">
        <v>0</v>
      </c>
      <c r="N318" s="59">
        <v>0</v>
      </c>
      <c r="O318" s="59">
        <v>0</v>
      </c>
      <c r="P318" s="59">
        <v>0</v>
      </c>
      <c r="Q318" s="53" t="s">
        <v>42</v>
      </c>
      <c r="R318" s="59">
        <v>60.845219999999998</v>
      </c>
      <c r="S318" s="59">
        <v>0</v>
      </c>
      <c r="T318" s="59">
        <v>0</v>
      </c>
      <c r="U318" s="59">
        <v>0</v>
      </c>
      <c r="V318" s="53" t="s">
        <v>42</v>
      </c>
    </row>
    <row r="319" spans="1:22" ht="13.05" customHeight="1" thickBot="1" x14ac:dyDescent="0.35">
      <c r="A319" s="50" t="s">
        <v>44</v>
      </c>
      <c r="B319" s="50" t="s">
        <v>46</v>
      </c>
      <c r="C319" s="50" t="s">
        <v>62</v>
      </c>
      <c r="D319" s="50" t="s">
        <v>12</v>
      </c>
      <c r="E319" s="51">
        <v>712001</v>
      </c>
      <c r="F319" s="51">
        <v>712013</v>
      </c>
      <c r="G319" s="54" t="s">
        <v>65</v>
      </c>
      <c r="H319" s="59">
        <v>0</v>
      </c>
      <c r="I319" s="59">
        <v>0</v>
      </c>
      <c r="J319" s="59">
        <v>0</v>
      </c>
      <c r="K319" s="59">
        <v>0</v>
      </c>
      <c r="L319" s="53" t="s">
        <v>42</v>
      </c>
      <c r="M319" s="59">
        <v>0</v>
      </c>
      <c r="N319" s="59">
        <v>0</v>
      </c>
      <c r="O319" s="59">
        <v>0</v>
      </c>
      <c r="P319" s="59">
        <v>0</v>
      </c>
      <c r="Q319" s="53" t="s">
        <v>42</v>
      </c>
      <c r="R319" s="59">
        <v>312.44483999999989</v>
      </c>
      <c r="S319" s="59">
        <v>0</v>
      </c>
      <c r="T319" s="59">
        <v>0</v>
      </c>
      <c r="U319" s="59">
        <v>0</v>
      </c>
      <c r="V319" s="53" t="s">
        <v>42</v>
      </c>
    </row>
    <row r="320" spans="1:22" ht="13.05" customHeight="1" thickBot="1" x14ac:dyDescent="0.35">
      <c r="A320" s="50" t="s">
        <v>44</v>
      </c>
      <c r="B320" s="50" t="s">
        <v>46</v>
      </c>
      <c r="C320" s="50" t="s">
        <v>62</v>
      </c>
      <c r="D320" s="50" t="s">
        <v>12</v>
      </c>
      <c r="E320" s="51">
        <v>712001</v>
      </c>
      <c r="F320" s="48" t="s">
        <v>45</v>
      </c>
      <c r="G320" s="47"/>
      <c r="H320" s="45">
        <v>4572.3020554516124</v>
      </c>
      <c r="I320" s="45">
        <v>0</v>
      </c>
      <c r="J320" s="45">
        <v>0</v>
      </c>
      <c r="K320" s="45">
        <v>0</v>
      </c>
      <c r="L320" s="46" t="s">
        <v>42</v>
      </c>
      <c r="M320" s="45">
        <v>1937.558141448927</v>
      </c>
      <c r="N320" s="45">
        <v>0</v>
      </c>
      <c r="O320" s="45">
        <v>0</v>
      </c>
      <c r="P320" s="45">
        <v>0</v>
      </c>
      <c r="Q320" s="46" t="s">
        <v>42</v>
      </c>
      <c r="R320" s="45">
        <v>1494.7461699999999</v>
      </c>
      <c r="S320" s="45">
        <v>0</v>
      </c>
      <c r="T320" s="45">
        <v>0</v>
      </c>
      <c r="U320" s="45">
        <v>0</v>
      </c>
      <c r="V320" s="46" t="s">
        <v>42</v>
      </c>
    </row>
    <row r="321" spans="1:22" ht="13.05" customHeight="1" thickBot="1" x14ac:dyDescent="0.35">
      <c r="A321" s="50" t="s">
        <v>44</v>
      </c>
      <c r="B321" s="50" t="s">
        <v>46</v>
      </c>
      <c r="C321" s="50" t="s">
        <v>62</v>
      </c>
      <c r="D321" s="50" t="s">
        <v>12</v>
      </c>
      <c r="E321" s="48" t="s">
        <v>48</v>
      </c>
      <c r="F321" s="48"/>
      <c r="G321" s="47"/>
      <c r="H321" s="45">
        <v>5202.4610554516112</v>
      </c>
      <c r="I321" s="45">
        <v>0</v>
      </c>
      <c r="J321" s="45">
        <v>0</v>
      </c>
      <c r="K321" s="45">
        <v>0</v>
      </c>
      <c r="L321" s="46" t="s">
        <v>42</v>
      </c>
      <c r="M321" s="45">
        <v>2011.963141448927</v>
      </c>
      <c r="N321" s="45">
        <v>0</v>
      </c>
      <c r="O321" s="45">
        <v>0</v>
      </c>
      <c r="P321" s="45">
        <v>0</v>
      </c>
      <c r="Q321" s="46" t="s">
        <v>42</v>
      </c>
      <c r="R321" s="45">
        <v>1494.7461699999999</v>
      </c>
      <c r="S321" s="45">
        <v>0</v>
      </c>
      <c r="T321" s="45">
        <v>0</v>
      </c>
      <c r="U321" s="45">
        <v>0</v>
      </c>
      <c r="V321" s="46" t="s">
        <v>42</v>
      </c>
    </row>
    <row r="322" spans="1:22" ht="13.05" customHeight="1" thickBot="1" x14ac:dyDescent="0.35">
      <c r="A322" s="50" t="s">
        <v>44</v>
      </c>
      <c r="B322" s="50" t="s">
        <v>46</v>
      </c>
      <c r="C322" s="50" t="s">
        <v>62</v>
      </c>
      <c r="D322" s="50" t="s">
        <v>11</v>
      </c>
      <c r="E322" s="51">
        <v>712002</v>
      </c>
      <c r="F322" s="51">
        <v>712002</v>
      </c>
      <c r="G322" s="54" t="s">
        <v>64</v>
      </c>
      <c r="H322" s="59">
        <v>0</v>
      </c>
      <c r="I322" s="59">
        <v>0</v>
      </c>
      <c r="J322" s="59">
        <v>0</v>
      </c>
      <c r="K322" s="59">
        <v>0</v>
      </c>
      <c r="L322" s="53" t="s">
        <v>42</v>
      </c>
      <c r="M322" s="59">
        <v>69.156000000000006</v>
      </c>
      <c r="N322" s="59">
        <v>0</v>
      </c>
      <c r="O322" s="59">
        <v>97.998000000000005</v>
      </c>
      <c r="P322" s="59">
        <v>90.763000000000005</v>
      </c>
      <c r="Q322" s="53" t="s">
        <v>42</v>
      </c>
      <c r="R322" s="59">
        <v>27.622910000000001</v>
      </c>
      <c r="S322" s="59">
        <v>0</v>
      </c>
      <c r="T322" s="59">
        <v>218.04783</v>
      </c>
      <c r="U322" s="59">
        <v>0</v>
      </c>
      <c r="V322" s="53" t="s">
        <v>42</v>
      </c>
    </row>
    <row r="323" spans="1:22" ht="13.05" customHeight="1" thickBot="1" x14ac:dyDescent="0.35">
      <c r="A323" s="50" t="s">
        <v>44</v>
      </c>
      <c r="B323" s="50" t="s">
        <v>46</v>
      </c>
      <c r="C323" s="50" t="s">
        <v>62</v>
      </c>
      <c r="D323" s="50" t="s">
        <v>11</v>
      </c>
      <c r="E323" s="51">
        <v>712002</v>
      </c>
      <c r="F323" s="48" t="s">
        <v>45</v>
      </c>
      <c r="G323" s="47"/>
      <c r="H323" s="45">
        <v>0</v>
      </c>
      <c r="I323" s="45">
        <v>0</v>
      </c>
      <c r="J323" s="45">
        <v>0</v>
      </c>
      <c r="K323" s="45">
        <v>0</v>
      </c>
      <c r="L323" s="46" t="s">
        <v>42</v>
      </c>
      <c r="M323" s="45">
        <v>69.156000000000006</v>
      </c>
      <c r="N323" s="45">
        <v>0</v>
      </c>
      <c r="O323" s="45">
        <v>97.998000000000005</v>
      </c>
      <c r="P323" s="45">
        <v>90.763000000000005</v>
      </c>
      <c r="Q323" s="46" t="s">
        <v>42</v>
      </c>
      <c r="R323" s="45">
        <v>27.622910000000001</v>
      </c>
      <c r="S323" s="45">
        <v>0</v>
      </c>
      <c r="T323" s="45">
        <v>218.04783</v>
      </c>
      <c r="U323" s="45">
        <v>0</v>
      </c>
      <c r="V323" s="46" t="s">
        <v>42</v>
      </c>
    </row>
    <row r="324" spans="1:22" ht="13.05" customHeight="1" thickBot="1" x14ac:dyDescent="0.35">
      <c r="A324" s="50" t="s">
        <v>44</v>
      </c>
      <c r="B324" s="50" t="s">
        <v>46</v>
      </c>
      <c r="C324" s="50" t="s">
        <v>62</v>
      </c>
      <c r="D324" s="50" t="s">
        <v>11</v>
      </c>
      <c r="E324" s="48" t="s">
        <v>48</v>
      </c>
      <c r="F324" s="48"/>
      <c r="G324" s="47"/>
      <c r="H324" s="45">
        <v>0</v>
      </c>
      <c r="I324" s="45">
        <v>0</v>
      </c>
      <c r="J324" s="45">
        <v>0</v>
      </c>
      <c r="K324" s="45">
        <v>0</v>
      </c>
      <c r="L324" s="46" t="s">
        <v>42</v>
      </c>
      <c r="M324" s="45">
        <v>69.156000000000006</v>
      </c>
      <c r="N324" s="45">
        <v>0</v>
      </c>
      <c r="O324" s="45">
        <v>97.998000000000005</v>
      </c>
      <c r="P324" s="45">
        <v>90.763000000000005</v>
      </c>
      <c r="Q324" s="46" t="s">
        <v>42</v>
      </c>
      <c r="R324" s="45">
        <v>27.622910000000001</v>
      </c>
      <c r="S324" s="45">
        <v>0</v>
      </c>
      <c r="T324" s="45">
        <v>218.04783</v>
      </c>
      <c r="U324" s="45">
        <v>0</v>
      </c>
      <c r="V324" s="46" t="s">
        <v>42</v>
      </c>
    </row>
    <row r="325" spans="1:22" ht="13.05" customHeight="1" thickBot="1" x14ac:dyDescent="0.35">
      <c r="A325" s="50" t="s">
        <v>44</v>
      </c>
      <c r="B325" s="50" t="s">
        <v>46</v>
      </c>
      <c r="C325" s="50" t="s">
        <v>62</v>
      </c>
      <c r="D325" s="50" t="s">
        <v>10</v>
      </c>
      <c r="E325" s="51">
        <v>712003</v>
      </c>
      <c r="F325" s="51">
        <v>712003</v>
      </c>
      <c r="G325" s="54" t="s">
        <v>63</v>
      </c>
      <c r="H325" s="59">
        <v>0</v>
      </c>
      <c r="I325" s="59">
        <v>0</v>
      </c>
      <c r="J325" s="59">
        <v>0</v>
      </c>
      <c r="K325" s="59">
        <v>0</v>
      </c>
      <c r="L325" s="53" t="s">
        <v>42</v>
      </c>
      <c r="M325" s="59">
        <v>0</v>
      </c>
      <c r="N325" s="59">
        <v>0</v>
      </c>
      <c r="O325" s="59">
        <v>0</v>
      </c>
      <c r="P325" s="59">
        <v>0</v>
      </c>
      <c r="Q325" s="53" t="s">
        <v>42</v>
      </c>
      <c r="R325" s="59">
        <v>40.369990000000008</v>
      </c>
      <c r="S325" s="59">
        <v>0</v>
      </c>
      <c r="T325" s="59">
        <v>0</v>
      </c>
      <c r="U325" s="59">
        <v>0</v>
      </c>
      <c r="V325" s="53" t="s">
        <v>42</v>
      </c>
    </row>
    <row r="326" spans="1:22" ht="13.05" customHeight="1" thickBot="1" x14ac:dyDescent="0.35">
      <c r="A326" s="50" t="s">
        <v>44</v>
      </c>
      <c r="B326" s="50" t="s">
        <v>46</v>
      </c>
      <c r="C326" s="50" t="s">
        <v>62</v>
      </c>
      <c r="D326" s="50" t="s">
        <v>10</v>
      </c>
      <c r="E326" s="51">
        <v>712003</v>
      </c>
      <c r="F326" s="48" t="s">
        <v>45</v>
      </c>
      <c r="G326" s="47"/>
      <c r="H326" s="45">
        <v>0</v>
      </c>
      <c r="I326" s="45">
        <v>0</v>
      </c>
      <c r="J326" s="45">
        <v>0</v>
      </c>
      <c r="K326" s="45">
        <v>0</v>
      </c>
      <c r="L326" s="46" t="s">
        <v>42</v>
      </c>
      <c r="M326" s="45">
        <v>0</v>
      </c>
      <c r="N326" s="45">
        <v>0</v>
      </c>
      <c r="O326" s="45">
        <v>0</v>
      </c>
      <c r="P326" s="45">
        <v>0</v>
      </c>
      <c r="Q326" s="46" t="s">
        <v>42</v>
      </c>
      <c r="R326" s="45">
        <v>40.369990000000008</v>
      </c>
      <c r="S326" s="45">
        <v>0</v>
      </c>
      <c r="T326" s="45">
        <v>0</v>
      </c>
      <c r="U326" s="45">
        <v>0</v>
      </c>
      <c r="V326" s="46" t="s">
        <v>42</v>
      </c>
    </row>
    <row r="327" spans="1:22" ht="13.05" customHeight="1" thickBot="1" x14ac:dyDescent="0.35">
      <c r="A327" s="50" t="s">
        <v>44</v>
      </c>
      <c r="B327" s="50" t="s">
        <v>46</v>
      </c>
      <c r="C327" s="50" t="s">
        <v>62</v>
      </c>
      <c r="D327" s="50" t="s">
        <v>10</v>
      </c>
      <c r="E327" s="48" t="s">
        <v>48</v>
      </c>
      <c r="F327" s="48"/>
      <c r="G327" s="47"/>
      <c r="H327" s="45">
        <v>0</v>
      </c>
      <c r="I327" s="45">
        <v>0</v>
      </c>
      <c r="J327" s="45">
        <v>0</v>
      </c>
      <c r="K327" s="45">
        <v>0</v>
      </c>
      <c r="L327" s="46" t="s">
        <v>42</v>
      </c>
      <c r="M327" s="45">
        <v>0</v>
      </c>
      <c r="N327" s="45">
        <v>0</v>
      </c>
      <c r="O327" s="45">
        <v>0</v>
      </c>
      <c r="P327" s="45">
        <v>0</v>
      </c>
      <c r="Q327" s="46" t="s">
        <v>42</v>
      </c>
      <c r="R327" s="45">
        <v>40.369990000000008</v>
      </c>
      <c r="S327" s="45">
        <v>0</v>
      </c>
      <c r="T327" s="45">
        <v>0</v>
      </c>
      <c r="U327" s="45">
        <v>0</v>
      </c>
      <c r="V327" s="46" t="s">
        <v>42</v>
      </c>
    </row>
    <row r="328" spans="1:22" ht="13.05" customHeight="1" thickBot="1" x14ac:dyDescent="0.35">
      <c r="A328" s="50" t="s">
        <v>44</v>
      </c>
      <c r="B328" s="50" t="s">
        <v>46</v>
      </c>
      <c r="C328" s="50" t="s">
        <v>62</v>
      </c>
      <c r="D328" s="48" t="s">
        <v>45</v>
      </c>
      <c r="E328" s="48"/>
      <c r="F328" s="48"/>
      <c r="G328" s="47"/>
      <c r="H328" s="62">
        <v>5282.4610554516112</v>
      </c>
      <c r="I328" s="62">
        <v>280</v>
      </c>
      <c r="J328" s="62">
        <v>12458.87727165598</v>
      </c>
      <c r="K328" s="62">
        <v>132.30000000000001</v>
      </c>
      <c r="L328" s="46" t="s">
        <v>42</v>
      </c>
      <c r="M328" s="62">
        <v>2113.5501414489272</v>
      </c>
      <c r="N328" s="62">
        <v>103.3010583333333</v>
      </c>
      <c r="O328" s="62">
        <v>5887.2529547110862</v>
      </c>
      <c r="P328" s="62">
        <v>189.49871999999999</v>
      </c>
      <c r="Q328" s="46" t="s">
        <v>42</v>
      </c>
      <c r="R328" s="62">
        <v>1575.1700699999999</v>
      </c>
      <c r="S328" s="62">
        <v>51.987450000000003</v>
      </c>
      <c r="T328" s="62">
        <v>5306.8747100000001</v>
      </c>
      <c r="U328" s="62">
        <v>58.8</v>
      </c>
      <c r="V328" s="46" t="s">
        <v>42</v>
      </c>
    </row>
    <row r="329" spans="1:22" ht="13.05" customHeight="1" x14ac:dyDescent="0.3">
      <c r="A329" s="50" t="s">
        <v>44</v>
      </c>
      <c r="B329" s="50" t="s">
        <v>46</v>
      </c>
      <c r="C329" s="50" t="s">
        <v>58</v>
      </c>
      <c r="D329" s="51">
        <v>811</v>
      </c>
      <c r="E329" s="51">
        <v>811</v>
      </c>
      <c r="F329" s="51">
        <v>811035</v>
      </c>
      <c r="G329" s="54" t="s">
        <v>61</v>
      </c>
      <c r="H329" s="52">
        <v>24738.617309999991</v>
      </c>
      <c r="I329" s="52">
        <v>0</v>
      </c>
      <c r="J329" s="52">
        <v>0</v>
      </c>
      <c r="K329" s="52">
        <v>0</v>
      </c>
      <c r="L329" s="53" t="s">
        <v>42</v>
      </c>
      <c r="M329" s="52">
        <v>8246.2057700000005</v>
      </c>
      <c r="N329" s="52">
        <v>0</v>
      </c>
      <c r="O329" s="52">
        <v>0</v>
      </c>
      <c r="P329" s="52">
        <v>0</v>
      </c>
      <c r="Q329" s="53" t="s">
        <v>42</v>
      </c>
      <c r="R329" s="52">
        <v>8246.2057600000007</v>
      </c>
      <c r="S329" s="52">
        <v>0</v>
      </c>
      <c r="T329" s="52">
        <v>0</v>
      </c>
      <c r="U329" s="52">
        <v>0</v>
      </c>
      <c r="V329" s="53" t="s">
        <v>42</v>
      </c>
    </row>
    <row r="330" spans="1:22" ht="13.05" customHeight="1" thickBot="1" x14ac:dyDescent="0.35">
      <c r="A330" s="50" t="s">
        <v>44</v>
      </c>
      <c r="B330" s="50" t="s">
        <v>46</v>
      </c>
      <c r="C330" s="50" t="s">
        <v>58</v>
      </c>
      <c r="D330" s="51">
        <v>811</v>
      </c>
      <c r="E330" s="51">
        <v>811</v>
      </c>
      <c r="F330" s="51">
        <v>811037</v>
      </c>
      <c r="G330" s="54" t="s">
        <v>60</v>
      </c>
      <c r="H330" s="52">
        <v>14681.60844</v>
      </c>
      <c r="I330" s="52">
        <v>0</v>
      </c>
      <c r="J330" s="52">
        <v>0</v>
      </c>
      <c r="K330" s="52">
        <v>0</v>
      </c>
      <c r="L330" s="53" t="s">
        <v>42</v>
      </c>
      <c r="M330" s="52">
        <v>4893.8694799999994</v>
      </c>
      <c r="N330" s="52">
        <v>0</v>
      </c>
      <c r="O330" s="52">
        <v>0</v>
      </c>
      <c r="P330" s="52">
        <v>0</v>
      </c>
      <c r="Q330" s="53" t="s">
        <v>42</v>
      </c>
      <c r="R330" s="52">
        <v>4893.8694800000003</v>
      </c>
      <c r="S330" s="52">
        <v>0</v>
      </c>
      <c r="T330" s="52">
        <v>0</v>
      </c>
      <c r="U330" s="52">
        <v>0</v>
      </c>
      <c r="V330" s="53" t="s">
        <v>42</v>
      </c>
    </row>
    <row r="331" spans="1:22" ht="13.05" customHeight="1" thickBot="1" x14ac:dyDescent="0.35">
      <c r="A331" s="50" t="s">
        <v>44</v>
      </c>
      <c r="B331" s="50" t="s">
        <v>46</v>
      </c>
      <c r="C331" s="50" t="s">
        <v>58</v>
      </c>
      <c r="D331" s="51">
        <v>811</v>
      </c>
      <c r="E331" s="51">
        <v>811</v>
      </c>
      <c r="F331" s="48" t="s">
        <v>45</v>
      </c>
      <c r="G331" s="47"/>
      <c r="H331" s="45">
        <v>39420.225749999983</v>
      </c>
      <c r="I331" s="45">
        <v>0</v>
      </c>
      <c r="J331" s="45">
        <v>0</v>
      </c>
      <c r="K331" s="45">
        <v>0</v>
      </c>
      <c r="L331" s="46" t="s">
        <v>42</v>
      </c>
      <c r="M331" s="45">
        <v>13140.07525</v>
      </c>
      <c r="N331" s="45">
        <v>0</v>
      </c>
      <c r="O331" s="45">
        <v>0</v>
      </c>
      <c r="P331" s="45">
        <v>0</v>
      </c>
      <c r="Q331" s="46" t="s">
        <v>42</v>
      </c>
      <c r="R331" s="45">
        <v>13140.07524</v>
      </c>
      <c r="S331" s="45">
        <v>0</v>
      </c>
      <c r="T331" s="45">
        <v>0</v>
      </c>
      <c r="U331" s="45">
        <v>0</v>
      </c>
      <c r="V331" s="46" t="s">
        <v>42</v>
      </c>
    </row>
    <row r="332" spans="1:22" ht="13.05" customHeight="1" thickBot="1" x14ac:dyDescent="0.35">
      <c r="A332" s="50" t="s">
        <v>44</v>
      </c>
      <c r="B332" s="50" t="s">
        <v>46</v>
      </c>
      <c r="C332" s="50" t="s">
        <v>58</v>
      </c>
      <c r="D332" s="51">
        <v>811</v>
      </c>
      <c r="E332" s="48" t="s">
        <v>48</v>
      </c>
      <c r="F332" s="48"/>
      <c r="G332" s="47"/>
      <c r="H332" s="45">
        <v>39420.225749999983</v>
      </c>
      <c r="I332" s="45">
        <v>0</v>
      </c>
      <c r="J332" s="45">
        <v>0</v>
      </c>
      <c r="K332" s="45">
        <v>0</v>
      </c>
      <c r="L332" s="46" t="s">
        <v>42</v>
      </c>
      <c r="M332" s="45">
        <v>13140.07525</v>
      </c>
      <c r="N332" s="45">
        <v>0</v>
      </c>
      <c r="O332" s="45">
        <v>0</v>
      </c>
      <c r="P332" s="45">
        <v>0</v>
      </c>
      <c r="Q332" s="46" t="s">
        <v>42</v>
      </c>
      <c r="R332" s="45">
        <v>13140.07524</v>
      </c>
      <c r="S332" s="45">
        <v>0</v>
      </c>
      <c r="T332" s="45">
        <v>0</v>
      </c>
      <c r="U332" s="45">
        <v>0</v>
      </c>
      <c r="V332" s="46" t="s">
        <v>42</v>
      </c>
    </row>
    <row r="333" spans="1:22" ht="13.05" customHeight="1" thickBot="1" x14ac:dyDescent="0.35">
      <c r="A333" s="50" t="s">
        <v>44</v>
      </c>
      <c r="B333" s="50" t="s">
        <v>46</v>
      </c>
      <c r="C333" s="50" t="s">
        <v>58</v>
      </c>
      <c r="D333" s="51">
        <v>812</v>
      </c>
      <c r="E333" s="51">
        <v>812</v>
      </c>
      <c r="F333" s="51">
        <v>812011</v>
      </c>
      <c r="G333" s="54" t="s">
        <v>59</v>
      </c>
      <c r="H333" s="59">
        <v>20954.222973070071</v>
      </c>
      <c r="I333" s="59">
        <v>0</v>
      </c>
      <c r="J333" s="59">
        <v>0</v>
      </c>
      <c r="K333" s="59">
        <v>0</v>
      </c>
      <c r="L333" s="53" t="s">
        <v>42</v>
      </c>
      <c r="M333" s="59">
        <v>7130.2169137811998</v>
      </c>
      <c r="N333" s="59">
        <v>0</v>
      </c>
      <c r="O333" s="59">
        <v>0</v>
      </c>
      <c r="P333" s="59">
        <v>0</v>
      </c>
      <c r="Q333" s="53" t="s">
        <v>42</v>
      </c>
      <c r="R333" s="59">
        <v>7130.2169199999998</v>
      </c>
      <c r="S333" s="59">
        <v>0</v>
      </c>
      <c r="T333" s="59">
        <v>0</v>
      </c>
      <c r="U333" s="59">
        <v>0</v>
      </c>
      <c r="V333" s="53" t="s">
        <v>42</v>
      </c>
    </row>
    <row r="334" spans="1:22" ht="13.05" customHeight="1" thickBot="1" x14ac:dyDescent="0.35">
      <c r="A334" s="50" t="s">
        <v>44</v>
      </c>
      <c r="B334" s="50" t="s">
        <v>46</v>
      </c>
      <c r="C334" s="50" t="s">
        <v>58</v>
      </c>
      <c r="D334" s="51">
        <v>812</v>
      </c>
      <c r="E334" s="51">
        <v>812</v>
      </c>
      <c r="F334" s="48" t="s">
        <v>45</v>
      </c>
      <c r="G334" s="47"/>
      <c r="H334" s="45">
        <v>20954.222973070071</v>
      </c>
      <c r="I334" s="45">
        <v>0</v>
      </c>
      <c r="J334" s="45">
        <v>0</v>
      </c>
      <c r="K334" s="45">
        <v>0</v>
      </c>
      <c r="L334" s="46" t="s">
        <v>42</v>
      </c>
      <c r="M334" s="45">
        <v>7130.2169137811998</v>
      </c>
      <c r="N334" s="45">
        <v>0</v>
      </c>
      <c r="O334" s="45">
        <v>0</v>
      </c>
      <c r="P334" s="45">
        <v>0</v>
      </c>
      <c r="Q334" s="46" t="s">
        <v>42</v>
      </c>
      <c r="R334" s="45">
        <v>7130.2169199999998</v>
      </c>
      <c r="S334" s="45">
        <v>0</v>
      </c>
      <c r="T334" s="45">
        <v>0</v>
      </c>
      <c r="U334" s="45">
        <v>0</v>
      </c>
      <c r="V334" s="46" t="s">
        <v>42</v>
      </c>
    </row>
    <row r="335" spans="1:22" ht="13.05" customHeight="1" thickBot="1" x14ac:dyDescent="0.35">
      <c r="A335" s="50" t="s">
        <v>44</v>
      </c>
      <c r="B335" s="50" t="s">
        <v>46</v>
      </c>
      <c r="C335" s="50" t="s">
        <v>58</v>
      </c>
      <c r="D335" s="51">
        <v>812</v>
      </c>
      <c r="E335" s="48" t="s">
        <v>48</v>
      </c>
      <c r="F335" s="48"/>
      <c r="G335" s="47"/>
      <c r="H335" s="45">
        <v>20954.222973070071</v>
      </c>
      <c r="I335" s="45">
        <v>0</v>
      </c>
      <c r="J335" s="45">
        <v>0</v>
      </c>
      <c r="K335" s="45">
        <v>0</v>
      </c>
      <c r="L335" s="46" t="s">
        <v>42</v>
      </c>
      <c r="M335" s="45">
        <v>7130.2169137811998</v>
      </c>
      <c r="N335" s="45">
        <v>0</v>
      </c>
      <c r="O335" s="45">
        <v>0</v>
      </c>
      <c r="P335" s="45">
        <v>0</v>
      </c>
      <c r="Q335" s="46" t="s">
        <v>42</v>
      </c>
      <c r="R335" s="45">
        <v>7130.2169199999998</v>
      </c>
      <c r="S335" s="45">
        <v>0</v>
      </c>
      <c r="T335" s="45">
        <v>0</v>
      </c>
      <c r="U335" s="45">
        <v>0</v>
      </c>
      <c r="V335" s="46" t="s">
        <v>42</v>
      </c>
    </row>
    <row r="336" spans="1:22" ht="13.05" customHeight="1" thickBot="1" x14ac:dyDescent="0.35">
      <c r="A336" s="50" t="s">
        <v>44</v>
      </c>
      <c r="B336" s="50" t="s">
        <v>46</v>
      </c>
      <c r="C336" s="50" t="s">
        <v>58</v>
      </c>
      <c r="D336" s="48" t="s">
        <v>45</v>
      </c>
      <c r="E336" s="48"/>
      <c r="F336" s="48"/>
      <c r="G336" s="47"/>
      <c r="H336" s="45">
        <v>60374.448723070069</v>
      </c>
      <c r="I336" s="45">
        <v>0</v>
      </c>
      <c r="J336" s="45">
        <v>0</v>
      </c>
      <c r="K336" s="45">
        <v>0</v>
      </c>
      <c r="L336" s="46" t="s">
        <v>42</v>
      </c>
      <c r="M336" s="45">
        <v>20270.2921637812</v>
      </c>
      <c r="N336" s="45">
        <v>0</v>
      </c>
      <c r="O336" s="45">
        <v>0</v>
      </c>
      <c r="P336" s="45">
        <v>0</v>
      </c>
      <c r="Q336" s="46" t="s">
        <v>42</v>
      </c>
      <c r="R336" s="45">
        <v>20270.292160000001</v>
      </c>
      <c r="S336" s="45">
        <v>0</v>
      </c>
      <c r="T336" s="45">
        <v>0</v>
      </c>
      <c r="U336" s="45">
        <v>0</v>
      </c>
      <c r="V336" s="46" t="s">
        <v>42</v>
      </c>
    </row>
    <row r="337" spans="1:22" ht="13.05" customHeight="1" x14ac:dyDescent="0.3">
      <c r="A337" s="50" t="s">
        <v>44</v>
      </c>
      <c r="B337" s="50" t="s">
        <v>46</v>
      </c>
      <c r="C337" s="50" t="s">
        <v>54</v>
      </c>
      <c r="D337" s="51">
        <v>813</v>
      </c>
      <c r="E337" s="51">
        <v>813</v>
      </c>
      <c r="F337" s="51">
        <v>813000</v>
      </c>
      <c r="G337" s="54" t="s">
        <v>57</v>
      </c>
      <c r="H337" s="52">
        <v>4046.5569999999998</v>
      </c>
      <c r="I337" s="52">
        <v>0</v>
      </c>
      <c r="J337" s="52">
        <v>0</v>
      </c>
      <c r="K337" s="52">
        <v>0</v>
      </c>
      <c r="L337" s="53" t="s">
        <v>42</v>
      </c>
      <c r="M337" s="52">
        <v>0</v>
      </c>
      <c r="N337" s="52">
        <v>0</v>
      </c>
      <c r="O337" s="52">
        <v>0</v>
      </c>
      <c r="P337" s="52">
        <v>0</v>
      </c>
      <c r="Q337" s="53" t="s">
        <v>42</v>
      </c>
      <c r="R337" s="52">
        <v>0</v>
      </c>
      <c r="S337" s="52">
        <v>0</v>
      </c>
      <c r="T337" s="52">
        <v>0</v>
      </c>
      <c r="U337" s="52">
        <v>0</v>
      </c>
      <c r="V337" s="53" t="s">
        <v>42</v>
      </c>
    </row>
    <row r="338" spans="1:22" ht="13.05" customHeight="1" x14ac:dyDescent="0.3">
      <c r="A338" s="50" t="s">
        <v>44</v>
      </c>
      <c r="B338" s="50" t="s">
        <v>46</v>
      </c>
      <c r="C338" s="50" t="s">
        <v>54</v>
      </c>
      <c r="D338" s="51">
        <v>813</v>
      </c>
      <c r="E338" s="51">
        <v>813</v>
      </c>
      <c r="F338" s="51">
        <v>813023</v>
      </c>
      <c r="G338" s="54" t="s">
        <v>56</v>
      </c>
      <c r="H338" s="52">
        <v>20080.018950000001</v>
      </c>
      <c r="I338" s="52">
        <v>0</v>
      </c>
      <c r="J338" s="52">
        <v>0</v>
      </c>
      <c r="K338" s="52">
        <v>0</v>
      </c>
      <c r="L338" s="53" t="s">
        <v>42</v>
      </c>
      <c r="M338" s="52">
        <v>6693.3396499999999</v>
      </c>
      <c r="N338" s="52">
        <v>0</v>
      </c>
      <c r="O338" s="52">
        <v>0</v>
      </c>
      <c r="P338" s="52">
        <v>0</v>
      </c>
      <c r="Q338" s="53" t="s">
        <v>42</v>
      </c>
      <c r="R338" s="52">
        <v>6693.3396400000001</v>
      </c>
      <c r="S338" s="52">
        <v>0</v>
      </c>
      <c r="T338" s="52">
        <v>0</v>
      </c>
      <c r="U338" s="52">
        <v>0</v>
      </c>
      <c r="V338" s="53" t="s">
        <v>42</v>
      </c>
    </row>
    <row r="339" spans="1:22" ht="13.05" customHeight="1" x14ac:dyDescent="0.3">
      <c r="A339" s="50" t="s">
        <v>44</v>
      </c>
      <c r="B339" s="50" t="s">
        <v>46</v>
      </c>
      <c r="C339" s="50" t="s">
        <v>54</v>
      </c>
      <c r="D339" s="51">
        <v>813</v>
      </c>
      <c r="E339" s="51">
        <v>813</v>
      </c>
      <c r="F339" s="51">
        <v>813031</v>
      </c>
      <c r="G339" s="54" t="s">
        <v>55</v>
      </c>
      <c r="H339" s="52">
        <v>1492.675</v>
      </c>
      <c r="I339" s="52">
        <v>0</v>
      </c>
      <c r="J339" s="52">
        <v>0</v>
      </c>
      <c r="K339" s="52">
        <v>0</v>
      </c>
      <c r="L339" s="53" t="s">
        <v>42</v>
      </c>
      <c r="M339" s="52">
        <v>1492.675</v>
      </c>
      <c r="N339" s="52">
        <v>0</v>
      </c>
      <c r="O339" s="52">
        <v>0</v>
      </c>
      <c r="P339" s="52">
        <v>0</v>
      </c>
      <c r="Q339" s="53" t="s">
        <v>42</v>
      </c>
      <c r="R339" s="52">
        <v>1508.675</v>
      </c>
      <c r="S339" s="52">
        <v>0</v>
      </c>
      <c r="T339" s="52">
        <v>0</v>
      </c>
      <c r="U339" s="52">
        <v>0</v>
      </c>
      <c r="V339" s="53" t="s">
        <v>42</v>
      </c>
    </row>
    <row r="340" spans="1:22" ht="13.05" customHeight="1" thickBot="1" x14ac:dyDescent="0.35">
      <c r="A340" s="50" t="s">
        <v>44</v>
      </c>
      <c r="B340" s="50" t="s">
        <v>46</v>
      </c>
      <c r="C340" s="50" t="s">
        <v>54</v>
      </c>
      <c r="D340" s="51">
        <v>813</v>
      </c>
      <c r="E340" s="51">
        <v>813</v>
      </c>
      <c r="F340" s="51">
        <v>813113</v>
      </c>
      <c r="G340" s="54" t="s">
        <v>53</v>
      </c>
      <c r="H340" s="52">
        <v>0</v>
      </c>
      <c r="I340" s="52">
        <v>0</v>
      </c>
      <c r="J340" s="52">
        <v>0</v>
      </c>
      <c r="K340" s="52">
        <v>0</v>
      </c>
      <c r="L340" s="53" t="s">
        <v>42</v>
      </c>
      <c r="M340" s="52">
        <v>0</v>
      </c>
      <c r="N340" s="52">
        <v>0</v>
      </c>
      <c r="O340" s="52">
        <v>0</v>
      </c>
      <c r="P340" s="52">
        <v>0</v>
      </c>
      <c r="Q340" s="53" t="s">
        <v>42</v>
      </c>
      <c r="R340" s="52">
        <v>6.6955799999999996</v>
      </c>
      <c r="S340" s="52">
        <v>0</v>
      </c>
      <c r="T340" s="52">
        <v>0</v>
      </c>
      <c r="U340" s="52">
        <v>0</v>
      </c>
      <c r="V340" s="53" t="s">
        <v>42</v>
      </c>
    </row>
    <row r="341" spans="1:22" ht="13.05" customHeight="1" thickBot="1" x14ac:dyDescent="0.35">
      <c r="A341" s="50" t="s">
        <v>44</v>
      </c>
      <c r="B341" s="50" t="s">
        <v>46</v>
      </c>
      <c r="C341" s="50" t="s">
        <v>54</v>
      </c>
      <c r="D341" s="51">
        <v>813</v>
      </c>
      <c r="E341" s="51">
        <v>813</v>
      </c>
      <c r="F341" s="48" t="s">
        <v>45</v>
      </c>
      <c r="G341" s="47"/>
      <c r="H341" s="45">
        <v>25619.250950000009</v>
      </c>
      <c r="I341" s="45">
        <v>0</v>
      </c>
      <c r="J341" s="45">
        <v>0</v>
      </c>
      <c r="K341" s="45">
        <v>0</v>
      </c>
      <c r="L341" s="46" t="s">
        <v>42</v>
      </c>
      <c r="M341" s="45">
        <v>8186.0146499999992</v>
      </c>
      <c r="N341" s="45">
        <v>0</v>
      </c>
      <c r="O341" s="45">
        <v>0</v>
      </c>
      <c r="P341" s="45">
        <v>0</v>
      </c>
      <c r="Q341" s="46" t="s">
        <v>42</v>
      </c>
      <c r="R341" s="45">
        <v>8208.710219999999</v>
      </c>
      <c r="S341" s="45">
        <v>0</v>
      </c>
      <c r="T341" s="45">
        <v>0</v>
      </c>
      <c r="U341" s="45">
        <v>0</v>
      </c>
      <c r="V341" s="46" t="s">
        <v>42</v>
      </c>
    </row>
    <row r="342" spans="1:22" ht="13.05" customHeight="1" thickBot="1" x14ac:dyDescent="0.35">
      <c r="A342" s="50" t="s">
        <v>44</v>
      </c>
      <c r="B342" s="50" t="s">
        <v>46</v>
      </c>
      <c r="C342" s="50" t="s">
        <v>54</v>
      </c>
      <c r="D342" s="51">
        <v>813</v>
      </c>
      <c r="E342" s="48" t="s">
        <v>48</v>
      </c>
      <c r="F342" s="48"/>
      <c r="G342" s="47"/>
      <c r="H342" s="45">
        <v>25619.250950000009</v>
      </c>
      <c r="I342" s="45">
        <v>0</v>
      </c>
      <c r="J342" s="45">
        <v>0</v>
      </c>
      <c r="K342" s="45">
        <v>0</v>
      </c>
      <c r="L342" s="46" t="s">
        <v>42</v>
      </c>
      <c r="M342" s="45">
        <v>8186.0146499999992</v>
      </c>
      <c r="N342" s="45">
        <v>0</v>
      </c>
      <c r="O342" s="45">
        <v>0</v>
      </c>
      <c r="P342" s="45">
        <v>0</v>
      </c>
      <c r="Q342" s="46" t="s">
        <v>42</v>
      </c>
      <c r="R342" s="45">
        <v>8208.710219999999</v>
      </c>
      <c r="S342" s="45">
        <v>0</v>
      </c>
      <c r="T342" s="45">
        <v>0</v>
      </c>
      <c r="U342" s="45">
        <v>0</v>
      </c>
      <c r="V342" s="46" t="s">
        <v>42</v>
      </c>
    </row>
    <row r="343" spans="1:22" ht="13.05" customHeight="1" thickBot="1" x14ac:dyDescent="0.35">
      <c r="A343" s="50" t="s">
        <v>44</v>
      </c>
      <c r="B343" s="50" t="s">
        <v>46</v>
      </c>
      <c r="C343" s="50" t="s">
        <v>54</v>
      </c>
      <c r="D343" s="48" t="s">
        <v>45</v>
      </c>
      <c r="E343" s="48"/>
      <c r="F343" s="48"/>
      <c r="G343" s="47"/>
      <c r="H343" s="45">
        <v>25619.250950000009</v>
      </c>
      <c r="I343" s="45">
        <v>0</v>
      </c>
      <c r="J343" s="45">
        <v>0</v>
      </c>
      <c r="K343" s="45">
        <v>0</v>
      </c>
      <c r="L343" s="46" t="s">
        <v>42</v>
      </c>
      <c r="M343" s="45">
        <v>8186.0146499999992</v>
      </c>
      <c r="N343" s="45">
        <v>0</v>
      </c>
      <c r="O343" s="45">
        <v>0</v>
      </c>
      <c r="P343" s="45">
        <v>0</v>
      </c>
      <c r="Q343" s="46" t="s">
        <v>42</v>
      </c>
      <c r="R343" s="45">
        <v>8208.710219999999</v>
      </c>
      <c r="S343" s="45">
        <v>0</v>
      </c>
      <c r="T343" s="45">
        <v>0</v>
      </c>
      <c r="U343" s="45">
        <v>0</v>
      </c>
      <c r="V343" s="46" t="s">
        <v>42</v>
      </c>
    </row>
    <row r="344" spans="1:22" ht="13.05" customHeight="1" x14ac:dyDescent="0.3">
      <c r="A344" s="50" t="s">
        <v>44</v>
      </c>
      <c r="B344" s="50" t="s">
        <v>46</v>
      </c>
      <c r="C344" s="50" t="s">
        <v>47</v>
      </c>
      <c r="D344" s="51">
        <v>814</v>
      </c>
      <c r="E344" s="51">
        <v>814</v>
      </c>
      <c r="F344" s="51">
        <v>814013</v>
      </c>
      <c r="G344" s="54" t="s">
        <v>53</v>
      </c>
      <c r="H344" s="59">
        <v>86.7</v>
      </c>
      <c r="I344" s="59">
        <v>0</v>
      </c>
      <c r="J344" s="59">
        <v>0</v>
      </c>
      <c r="K344" s="59">
        <v>0</v>
      </c>
      <c r="L344" s="53" t="s">
        <v>42</v>
      </c>
      <c r="M344" s="59">
        <v>86.7</v>
      </c>
      <c r="N344" s="59">
        <v>0</v>
      </c>
      <c r="O344" s="59">
        <v>0</v>
      </c>
      <c r="P344" s="59">
        <v>0</v>
      </c>
      <c r="Q344" s="53" t="s">
        <v>42</v>
      </c>
      <c r="R344" s="59">
        <v>86.7</v>
      </c>
      <c r="S344" s="59">
        <v>0</v>
      </c>
      <c r="T344" s="59">
        <v>0</v>
      </c>
      <c r="U344" s="59">
        <v>0</v>
      </c>
      <c r="V344" s="53" t="s">
        <v>42</v>
      </c>
    </row>
    <row r="345" spans="1:22" ht="13.05" customHeight="1" x14ac:dyDescent="0.3">
      <c r="A345" s="50" t="s">
        <v>44</v>
      </c>
      <c r="B345" s="50" t="s">
        <v>46</v>
      </c>
      <c r="C345" s="50" t="s">
        <v>47</v>
      </c>
      <c r="D345" s="51">
        <v>814</v>
      </c>
      <c r="E345" s="51">
        <v>814</v>
      </c>
      <c r="F345" s="51">
        <v>814031</v>
      </c>
      <c r="G345" s="54" t="s">
        <v>52</v>
      </c>
      <c r="H345" s="59">
        <v>16</v>
      </c>
      <c r="I345" s="59">
        <v>0</v>
      </c>
      <c r="J345" s="59">
        <v>0</v>
      </c>
      <c r="K345" s="59">
        <v>0</v>
      </c>
      <c r="L345" s="53" t="s">
        <v>42</v>
      </c>
      <c r="M345" s="59">
        <v>16</v>
      </c>
      <c r="N345" s="59">
        <v>0</v>
      </c>
      <c r="O345" s="59">
        <v>0</v>
      </c>
      <c r="P345" s="59">
        <v>0</v>
      </c>
      <c r="Q345" s="53" t="s">
        <v>42</v>
      </c>
      <c r="R345" s="59">
        <v>16</v>
      </c>
      <c r="S345" s="59">
        <v>0</v>
      </c>
      <c r="T345" s="59">
        <v>0</v>
      </c>
      <c r="U345" s="59">
        <v>0</v>
      </c>
      <c r="V345" s="53" t="s">
        <v>42</v>
      </c>
    </row>
    <row r="346" spans="1:22" ht="13.05" customHeight="1" x14ac:dyDescent="0.3">
      <c r="A346" s="50" t="s">
        <v>44</v>
      </c>
      <c r="B346" s="50" t="s">
        <v>46</v>
      </c>
      <c r="C346" s="50" t="s">
        <v>47</v>
      </c>
      <c r="D346" s="51">
        <v>814</v>
      </c>
      <c r="E346" s="51">
        <v>814</v>
      </c>
      <c r="F346" s="51">
        <v>814032</v>
      </c>
      <c r="G346" s="54" t="s">
        <v>51</v>
      </c>
      <c r="H346" s="59">
        <v>0</v>
      </c>
      <c r="I346" s="59">
        <v>0</v>
      </c>
      <c r="J346" s="59">
        <v>0</v>
      </c>
      <c r="K346" s="59">
        <v>0</v>
      </c>
      <c r="L346" s="53" t="s">
        <v>42</v>
      </c>
      <c r="M346" s="59">
        <v>0</v>
      </c>
      <c r="N346" s="59">
        <v>0</v>
      </c>
      <c r="O346" s="59">
        <v>0</v>
      </c>
      <c r="P346" s="59">
        <v>0</v>
      </c>
      <c r="Q346" s="53" t="s">
        <v>42</v>
      </c>
      <c r="R346" s="59">
        <v>46</v>
      </c>
      <c r="S346" s="59">
        <v>0</v>
      </c>
      <c r="T346" s="59">
        <v>0</v>
      </c>
      <c r="U346" s="59">
        <v>0</v>
      </c>
      <c r="V346" s="53" t="s">
        <v>42</v>
      </c>
    </row>
    <row r="347" spans="1:22" ht="13.05" customHeight="1" x14ac:dyDescent="0.3">
      <c r="A347" s="50" t="s">
        <v>44</v>
      </c>
      <c r="B347" s="50" t="s">
        <v>46</v>
      </c>
      <c r="C347" s="50" t="s">
        <v>47</v>
      </c>
      <c r="D347" s="51">
        <v>814</v>
      </c>
      <c r="E347" s="51">
        <v>814</v>
      </c>
      <c r="F347" s="51">
        <v>814062</v>
      </c>
      <c r="G347" s="54" t="s">
        <v>50</v>
      </c>
      <c r="H347" s="59">
        <v>0</v>
      </c>
      <c r="I347" s="59">
        <v>0</v>
      </c>
      <c r="J347" s="59">
        <v>0</v>
      </c>
      <c r="K347" s="59">
        <v>0</v>
      </c>
      <c r="L347" s="53" t="s">
        <v>42</v>
      </c>
      <c r="M347" s="59">
        <v>0</v>
      </c>
      <c r="N347" s="59">
        <v>0</v>
      </c>
      <c r="O347" s="59">
        <v>0</v>
      </c>
      <c r="P347" s="59">
        <v>0</v>
      </c>
      <c r="Q347" s="53" t="s">
        <v>42</v>
      </c>
      <c r="R347" s="59">
        <v>-162.12849</v>
      </c>
      <c r="S347" s="59">
        <v>0</v>
      </c>
      <c r="T347" s="59">
        <v>0</v>
      </c>
      <c r="U347" s="59">
        <v>0</v>
      </c>
      <c r="V347" s="53" t="s">
        <v>42</v>
      </c>
    </row>
    <row r="348" spans="1:22" ht="13.05" customHeight="1" thickBot="1" x14ac:dyDescent="0.35">
      <c r="A348" s="50" t="s">
        <v>44</v>
      </c>
      <c r="B348" s="50" t="s">
        <v>46</v>
      </c>
      <c r="C348" s="50" t="s">
        <v>47</v>
      </c>
      <c r="D348" s="51">
        <v>814</v>
      </c>
      <c r="E348" s="51">
        <v>814</v>
      </c>
      <c r="F348" s="51">
        <v>814068</v>
      </c>
      <c r="G348" s="54" t="s">
        <v>49</v>
      </c>
      <c r="H348" s="59">
        <v>0</v>
      </c>
      <c r="I348" s="59">
        <v>0</v>
      </c>
      <c r="J348" s="59">
        <v>0</v>
      </c>
      <c r="K348" s="59">
        <v>0</v>
      </c>
      <c r="L348" s="53" t="s">
        <v>42</v>
      </c>
      <c r="M348" s="59">
        <v>0</v>
      </c>
      <c r="N348" s="59">
        <v>0</v>
      </c>
      <c r="O348" s="59">
        <v>0</v>
      </c>
      <c r="P348" s="59">
        <v>0</v>
      </c>
      <c r="Q348" s="53" t="s">
        <v>42</v>
      </c>
      <c r="R348" s="59">
        <v>98.402149999999992</v>
      </c>
      <c r="S348" s="59">
        <v>0</v>
      </c>
      <c r="T348" s="59">
        <v>0</v>
      </c>
      <c r="U348" s="59">
        <v>0</v>
      </c>
      <c r="V348" s="53" t="s">
        <v>42</v>
      </c>
    </row>
    <row r="349" spans="1:22" ht="13.05" customHeight="1" thickBot="1" x14ac:dyDescent="0.35">
      <c r="A349" s="50" t="s">
        <v>44</v>
      </c>
      <c r="B349" s="50" t="s">
        <v>46</v>
      </c>
      <c r="C349" s="50" t="s">
        <v>47</v>
      </c>
      <c r="D349" s="51">
        <v>814</v>
      </c>
      <c r="E349" s="51">
        <v>814</v>
      </c>
      <c r="F349" s="48" t="s">
        <v>45</v>
      </c>
      <c r="G349" s="47"/>
      <c r="H349" s="45">
        <v>102.7</v>
      </c>
      <c r="I349" s="45">
        <v>0</v>
      </c>
      <c r="J349" s="45">
        <v>0</v>
      </c>
      <c r="K349" s="45">
        <v>0</v>
      </c>
      <c r="L349" s="46" t="s">
        <v>42</v>
      </c>
      <c r="M349" s="45">
        <v>102.7</v>
      </c>
      <c r="N349" s="45">
        <v>0</v>
      </c>
      <c r="O349" s="45">
        <v>0</v>
      </c>
      <c r="P349" s="45">
        <v>0</v>
      </c>
      <c r="Q349" s="46" t="s">
        <v>42</v>
      </c>
      <c r="R349" s="45">
        <v>84.973660000000038</v>
      </c>
      <c r="S349" s="45">
        <v>0</v>
      </c>
      <c r="T349" s="45">
        <v>0</v>
      </c>
      <c r="U349" s="45">
        <v>0</v>
      </c>
      <c r="V349" s="46" t="s">
        <v>42</v>
      </c>
    </row>
    <row r="350" spans="1:22" ht="13.05" customHeight="1" thickBot="1" x14ac:dyDescent="0.35">
      <c r="A350" s="50" t="s">
        <v>44</v>
      </c>
      <c r="B350" s="50" t="s">
        <v>46</v>
      </c>
      <c r="C350" s="50" t="s">
        <v>47</v>
      </c>
      <c r="D350" s="51">
        <v>814</v>
      </c>
      <c r="E350" s="48" t="s">
        <v>48</v>
      </c>
      <c r="F350" s="48"/>
      <c r="G350" s="47"/>
      <c r="H350" s="45">
        <v>102.7</v>
      </c>
      <c r="I350" s="45">
        <v>0</v>
      </c>
      <c r="J350" s="45">
        <v>0</v>
      </c>
      <c r="K350" s="45">
        <v>0</v>
      </c>
      <c r="L350" s="46" t="s">
        <v>42</v>
      </c>
      <c r="M350" s="45">
        <v>102.7</v>
      </c>
      <c r="N350" s="45">
        <v>0</v>
      </c>
      <c r="O350" s="45">
        <v>0</v>
      </c>
      <c r="P350" s="45">
        <v>0</v>
      </c>
      <c r="Q350" s="46" t="s">
        <v>42</v>
      </c>
      <c r="R350" s="45">
        <v>84.973660000000038</v>
      </c>
      <c r="S350" s="45">
        <v>0</v>
      </c>
      <c r="T350" s="45">
        <v>0</v>
      </c>
      <c r="U350" s="45">
        <v>0</v>
      </c>
      <c r="V350" s="46" t="s">
        <v>42</v>
      </c>
    </row>
    <row r="351" spans="1:22" ht="13.05" customHeight="1" thickBot="1" x14ac:dyDescent="0.35">
      <c r="A351" s="50" t="s">
        <v>44</v>
      </c>
      <c r="B351" s="50" t="s">
        <v>46</v>
      </c>
      <c r="C351" s="50" t="s">
        <v>47</v>
      </c>
      <c r="D351" s="48" t="s">
        <v>45</v>
      </c>
      <c r="E351" s="48"/>
      <c r="F351" s="48"/>
      <c r="G351" s="47"/>
      <c r="H351" s="45">
        <v>102.7</v>
      </c>
      <c r="I351" s="45">
        <v>0</v>
      </c>
      <c r="J351" s="45">
        <v>0</v>
      </c>
      <c r="K351" s="45">
        <v>0</v>
      </c>
      <c r="L351" s="46" t="s">
        <v>42</v>
      </c>
      <c r="M351" s="45">
        <v>102.7</v>
      </c>
      <c r="N351" s="45">
        <v>0</v>
      </c>
      <c r="O351" s="45">
        <v>0</v>
      </c>
      <c r="P351" s="45">
        <v>0</v>
      </c>
      <c r="Q351" s="46" t="s">
        <v>42</v>
      </c>
      <c r="R351" s="45">
        <v>84.973660000000038</v>
      </c>
      <c r="S351" s="45">
        <v>0</v>
      </c>
      <c r="T351" s="45">
        <v>0</v>
      </c>
      <c r="U351" s="45">
        <v>0</v>
      </c>
      <c r="V351" s="46" t="s">
        <v>42</v>
      </c>
    </row>
    <row r="352" spans="1:22" ht="13.05" customHeight="1" thickBot="1" x14ac:dyDescent="0.35">
      <c r="A352" s="50" t="s">
        <v>44</v>
      </c>
      <c r="B352" s="50" t="s">
        <v>46</v>
      </c>
      <c r="C352" s="48" t="s">
        <v>45</v>
      </c>
      <c r="D352" s="48"/>
      <c r="E352" s="48"/>
      <c r="F352" s="48"/>
      <c r="G352" s="47"/>
      <c r="H352" s="45">
        <v>91378.860728521628</v>
      </c>
      <c r="I352" s="45">
        <v>280</v>
      </c>
      <c r="J352" s="45">
        <v>12458.87727165598</v>
      </c>
      <c r="K352" s="45">
        <v>132.30000000000001</v>
      </c>
      <c r="L352" s="46" t="s">
        <v>42</v>
      </c>
      <c r="M352" s="45">
        <v>30672.55695523012</v>
      </c>
      <c r="N352" s="45">
        <v>103.3010583333333</v>
      </c>
      <c r="O352" s="45">
        <v>5887.2529547110862</v>
      </c>
      <c r="P352" s="45">
        <v>189.49871999999999</v>
      </c>
      <c r="Q352" s="46" t="s">
        <v>42</v>
      </c>
      <c r="R352" s="45">
        <v>30139.146110000001</v>
      </c>
      <c r="S352" s="45">
        <v>51.987450000000003</v>
      </c>
      <c r="T352" s="45">
        <v>5306.8747100000001</v>
      </c>
      <c r="U352" s="45">
        <v>58.8</v>
      </c>
      <c r="V352" s="46" t="s">
        <v>42</v>
      </c>
    </row>
    <row r="353" spans="1:22" ht="13.05" customHeight="1" thickBot="1" x14ac:dyDescent="0.35">
      <c r="A353" s="50" t="s">
        <v>44</v>
      </c>
      <c r="B353" s="48" t="s">
        <v>43</v>
      </c>
      <c r="C353" s="48"/>
      <c r="D353" s="48"/>
      <c r="E353" s="48"/>
      <c r="F353" s="48"/>
      <c r="G353" s="47"/>
      <c r="H353" s="45">
        <v>159373.3315515109</v>
      </c>
      <c r="I353" s="45">
        <v>499.99999999999989</v>
      </c>
      <c r="J353" s="45">
        <v>59356.955255497131</v>
      </c>
      <c r="K353" s="45">
        <v>251.74</v>
      </c>
      <c r="L353" s="46" t="s">
        <v>42</v>
      </c>
      <c r="M353" s="45">
        <v>52145.806621398457</v>
      </c>
      <c r="N353" s="45">
        <v>187.7096416666667</v>
      </c>
      <c r="O353" s="45">
        <v>17611.615414450818</v>
      </c>
      <c r="P353" s="45">
        <v>229.31205333333341</v>
      </c>
      <c r="Q353" s="46" t="s">
        <v>42</v>
      </c>
      <c r="R353" s="45">
        <v>51105.965480000013</v>
      </c>
      <c r="S353" s="45">
        <v>107.70981</v>
      </c>
      <c r="T353" s="45">
        <v>16541.018820000001</v>
      </c>
      <c r="U353" s="45">
        <v>58.8</v>
      </c>
      <c r="V353" s="46" t="s">
        <v>42</v>
      </c>
    </row>
    <row r="354" spans="1:22" ht="13.05" customHeight="1" thickBot="1" x14ac:dyDescent="0.35">
      <c r="A354" s="49" t="s">
        <v>1</v>
      </c>
      <c r="B354" s="48"/>
      <c r="C354" s="48"/>
      <c r="D354" s="48"/>
      <c r="E354" s="48"/>
      <c r="F354" s="48"/>
      <c r="G354" s="47"/>
      <c r="H354" s="45">
        <v>0.24227985511720179</v>
      </c>
      <c r="I354" s="45">
        <v>0</v>
      </c>
      <c r="J354" s="45">
        <v>0</v>
      </c>
      <c r="K354" s="45">
        <v>0</v>
      </c>
      <c r="L354" s="46" t="s">
        <v>42</v>
      </c>
      <c r="M354" s="45">
        <v>-261.74444497929562</v>
      </c>
      <c r="N354" s="45">
        <v>21.042974999999831</v>
      </c>
      <c r="O354" s="45">
        <v>0</v>
      </c>
      <c r="P354" s="45">
        <v>0</v>
      </c>
      <c r="Q354" s="46" t="s">
        <v>42</v>
      </c>
      <c r="R354" s="45">
        <v>-37.975340000020573</v>
      </c>
      <c r="S354" s="45">
        <v>-71.718800000000002</v>
      </c>
      <c r="T354" s="45">
        <v>0.1657899999991059</v>
      </c>
      <c r="U354" s="45">
        <v>0</v>
      </c>
      <c r="V354" s="46" t="s">
        <v>42</v>
      </c>
    </row>
  </sheetData>
  <mergeCells count="3">
    <mergeCell ref="H1:K1"/>
    <mergeCell ref="M1:P1"/>
    <mergeCell ref="R1:U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0873F-09A4-48BE-BC4B-33134F14A4BE}">
  <dimension ref="A1:V388"/>
  <sheetViews>
    <sheetView topLeftCell="A370" workbookViewId="0"/>
  </sheetViews>
  <sheetFormatPr defaultRowHeight="14.4" x14ac:dyDescent="0.3"/>
  <cols>
    <col min="1" max="1" width="13.6640625" customWidth="1"/>
    <col min="2" max="2" width="13" customWidth="1"/>
    <col min="3" max="3" width="17.6640625" customWidth="1"/>
    <col min="4" max="4" width="12.33203125" customWidth="1"/>
    <col min="5" max="5" width="8.5546875" customWidth="1"/>
    <col min="6" max="6" width="9.109375" customWidth="1"/>
    <col min="7" max="7" width="13.6640625" customWidth="1"/>
    <col min="8" max="8" width="9.44140625" customWidth="1"/>
    <col min="9" max="9" width="8" customWidth="1"/>
    <col min="10" max="10" width="8.33203125" customWidth="1"/>
    <col min="11" max="11" width="8" customWidth="1"/>
    <col min="12" max="12" width="2.6640625" customWidth="1"/>
    <col min="13" max="13" width="8.88671875" customWidth="1"/>
    <col min="14" max="14" width="8" customWidth="1"/>
    <col min="15" max="15" width="8.5546875" customWidth="1"/>
    <col min="16" max="16" width="8.6640625" customWidth="1"/>
    <col min="17" max="17" width="2.6640625" customWidth="1"/>
    <col min="18" max="18" width="9.88671875" customWidth="1"/>
    <col min="19" max="19" width="10" customWidth="1"/>
    <col min="20" max="20" width="10.5546875" customWidth="1"/>
    <col min="21" max="21" width="11" customWidth="1"/>
    <col min="22" max="22" width="13.6640625" customWidth="1"/>
  </cols>
  <sheetData>
    <row r="1" spans="1:22" ht="26.1" customHeight="1" x14ac:dyDescent="0.3">
      <c r="A1" s="58" t="s">
        <v>295</v>
      </c>
      <c r="B1" s="58" t="s">
        <v>294</v>
      </c>
      <c r="C1" s="58" t="s">
        <v>293</v>
      </c>
      <c r="D1" s="58" t="s">
        <v>292</v>
      </c>
      <c r="E1" s="58" t="s">
        <v>291</v>
      </c>
      <c r="F1" s="58" t="s">
        <v>290</v>
      </c>
      <c r="G1" s="57" t="s">
        <v>289</v>
      </c>
      <c r="H1" s="55" t="s">
        <v>288</v>
      </c>
      <c r="I1" s="55" t="s">
        <v>287</v>
      </c>
      <c r="J1" s="55" t="s">
        <v>286</v>
      </c>
      <c r="K1" s="55" t="s">
        <v>285</v>
      </c>
      <c r="L1" s="56" t="s">
        <v>42</v>
      </c>
      <c r="M1" s="55" t="s">
        <v>284</v>
      </c>
      <c r="N1" s="55" t="s">
        <v>283</v>
      </c>
      <c r="O1" s="55" t="s">
        <v>282</v>
      </c>
      <c r="P1" s="55" t="s">
        <v>281</v>
      </c>
      <c r="Q1" s="56" t="s">
        <v>42</v>
      </c>
      <c r="R1" s="55" t="s">
        <v>355</v>
      </c>
      <c r="S1" s="55" t="s">
        <v>354</v>
      </c>
      <c r="T1" s="55" t="s">
        <v>353</v>
      </c>
      <c r="U1" s="55" t="s">
        <v>352</v>
      </c>
      <c r="V1" s="55" t="s">
        <v>351</v>
      </c>
    </row>
    <row r="2" spans="1:22" ht="13.05" customHeight="1" thickBot="1" x14ac:dyDescent="0.35">
      <c r="A2" s="50" t="s">
        <v>242</v>
      </c>
      <c r="B2" s="50" t="s">
        <v>251</v>
      </c>
      <c r="C2" s="50" t="s">
        <v>39</v>
      </c>
      <c r="D2" s="51">
        <v>6320</v>
      </c>
      <c r="E2" s="51">
        <v>6320</v>
      </c>
      <c r="F2" s="51">
        <v>632069</v>
      </c>
      <c r="G2" s="54" t="s">
        <v>350</v>
      </c>
      <c r="H2" s="52">
        <v>-71411.016756688347</v>
      </c>
      <c r="I2" s="52">
        <v>0</v>
      </c>
      <c r="J2" s="52">
        <v>0</v>
      </c>
      <c r="K2" s="52">
        <v>0</v>
      </c>
      <c r="L2" s="53" t="s">
        <v>42</v>
      </c>
      <c r="M2" s="52">
        <v>-71411.016840000011</v>
      </c>
      <c r="N2" s="52">
        <v>0</v>
      </c>
      <c r="O2" s="52">
        <v>0</v>
      </c>
      <c r="P2" s="52">
        <v>0</v>
      </c>
      <c r="Q2" s="53" t="s">
        <v>42</v>
      </c>
      <c r="R2" s="52">
        <v>-71411.016756688347</v>
      </c>
      <c r="S2" s="52">
        <v>-71411.016840000011</v>
      </c>
      <c r="T2" s="52">
        <v>8.3311664639040828E-5</v>
      </c>
      <c r="U2" s="69">
        <v>1.166649991299848E-9</v>
      </c>
      <c r="V2" s="52">
        <v>-71411.016840000011</v>
      </c>
    </row>
    <row r="3" spans="1:22" ht="13.05" customHeight="1" thickBot="1" x14ac:dyDescent="0.35">
      <c r="A3" s="50" t="s">
        <v>242</v>
      </c>
      <c r="B3" s="50" t="s">
        <v>251</v>
      </c>
      <c r="C3" s="50" t="s">
        <v>39</v>
      </c>
      <c r="D3" s="51">
        <v>6320</v>
      </c>
      <c r="E3" s="51">
        <v>6320</v>
      </c>
      <c r="F3" s="48" t="s">
        <v>45</v>
      </c>
      <c r="G3" s="47"/>
      <c r="H3" s="45">
        <v>-71411.016756688347</v>
      </c>
      <c r="I3" s="45">
        <v>0</v>
      </c>
      <c r="J3" s="45">
        <v>0</v>
      </c>
      <c r="K3" s="45">
        <v>0</v>
      </c>
      <c r="L3" s="46" t="s">
        <v>42</v>
      </c>
      <c r="M3" s="45">
        <v>-71411.016840000011</v>
      </c>
      <c r="N3" s="45">
        <v>0</v>
      </c>
      <c r="O3" s="45">
        <v>0</v>
      </c>
      <c r="P3" s="45">
        <v>0</v>
      </c>
      <c r="Q3" s="46" t="s">
        <v>42</v>
      </c>
      <c r="R3" s="45">
        <v>-71411.016756688347</v>
      </c>
      <c r="S3" s="45">
        <v>-71411.016840000011</v>
      </c>
      <c r="T3" s="45">
        <v>8.3311664639040828E-5</v>
      </c>
      <c r="U3" s="67">
        <v>1.166649991299848E-9</v>
      </c>
      <c r="V3" s="45">
        <v>-71411.016840000011</v>
      </c>
    </row>
    <row r="4" spans="1:22" ht="13.05" customHeight="1" thickBot="1" x14ac:dyDescent="0.35">
      <c r="A4" s="50" t="s">
        <v>242</v>
      </c>
      <c r="B4" s="50" t="s">
        <v>251</v>
      </c>
      <c r="C4" s="50" t="s">
        <v>39</v>
      </c>
      <c r="D4" s="51">
        <v>6320</v>
      </c>
      <c r="E4" s="48" t="s">
        <v>48</v>
      </c>
      <c r="F4" s="48"/>
      <c r="G4" s="47"/>
      <c r="H4" s="45">
        <v>-71411.016756688347</v>
      </c>
      <c r="I4" s="45">
        <v>0</v>
      </c>
      <c r="J4" s="45">
        <v>0</v>
      </c>
      <c r="K4" s="45">
        <v>0</v>
      </c>
      <c r="L4" s="46" t="s">
        <v>42</v>
      </c>
      <c r="M4" s="45">
        <v>-71411.016840000011</v>
      </c>
      <c r="N4" s="45">
        <v>0</v>
      </c>
      <c r="O4" s="45">
        <v>0</v>
      </c>
      <c r="P4" s="45">
        <v>0</v>
      </c>
      <c r="Q4" s="46" t="s">
        <v>42</v>
      </c>
      <c r="R4" s="45">
        <v>-71411.016756688347</v>
      </c>
      <c r="S4" s="45">
        <v>-71411.016840000011</v>
      </c>
      <c r="T4" s="45">
        <v>8.3311664639040828E-5</v>
      </c>
      <c r="U4" s="67">
        <v>1.166649991299848E-9</v>
      </c>
      <c r="V4" s="45">
        <v>-71411.016840000011</v>
      </c>
    </row>
    <row r="5" spans="1:22" ht="13.05" customHeight="1" thickBot="1" x14ac:dyDescent="0.35">
      <c r="A5" s="50" t="s">
        <v>242</v>
      </c>
      <c r="B5" s="50" t="s">
        <v>251</v>
      </c>
      <c r="C5" s="50" t="s">
        <v>39</v>
      </c>
      <c r="D5" s="48" t="s">
        <v>45</v>
      </c>
      <c r="E5" s="48"/>
      <c r="F5" s="48"/>
      <c r="G5" s="47"/>
      <c r="H5" s="45">
        <v>-71411.016756688347</v>
      </c>
      <c r="I5" s="45">
        <v>0</v>
      </c>
      <c r="J5" s="45">
        <v>0</v>
      </c>
      <c r="K5" s="45">
        <v>0</v>
      </c>
      <c r="L5" s="46" t="s">
        <v>42</v>
      </c>
      <c r="M5" s="45">
        <v>-71411.016840000011</v>
      </c>
      <c r="N5" s="45">
        <v>0</v>
      </c>
      <c r="O5" s="45">
        <v>0</v>
      </c>
      <c r="P5" s="45">
        <v>0</v>
      </c>
      <c r="Q5" s="46" t="s">
        <v>42</v>
      </c>
      <c r="R5" s="45">
        <v>-71411.016756688347</v>
      </c>
      <c r="S5" s="45">
        <v>-71411.016840000011</v>
      </c>
      <c r="T5" s="45">
        <v>8.3311664639040828E-5</v>
      </c>
      <c r="U5" s="67">
        <v>1.166649991299848E-9</v>
      </c>
      <c r="V5" s="45">
        <v>-71411.016840000011</v>
      </c>
    </row>
    <row r="6" spans="1:22" ht="13.05" customHeight="1" x14ac:dyDescent="0.3">
      <c r="A6" s="50" t="s">
        <v>242</v>
      </c>
      <c r="B6" s="50" t="s">
        <v>251</v>
      </c>
      <c r="C6" s="50" t="s">
        <v>38</v>
      </c>
      <c r="D6" s="51">
        <v>21</v>
      </c>
      <c r="E6" s="51">
        <v>21</v>
      </c>
      <c r="F6" s="51">
        <v>211000</v>
      </c>
      <c r="G6" s="54" t="s">
        <v>349</v>
      </c>
      <c r="H6" s="52">
        <v>0</v>
      </c>
      <c r="I6" s="52">
        <v>0</v>
      </c>
      <c r="J6" s="52">
        <v>0</v>
      </c>
      <c r="K6" s="52">
        <v>0</v>
      </c>
      <c r="L6" s="53" t="s">
        <v>42</v>
      </c>
      <c r="M6" s="52">
        <v>0</v>
      </c>
      <c r="N6" s="52">
        <v>0</v>
      </c>
      <c r="O6" s="52">
        <v>0</v>
      </c>
      <c r="P6" s="52">
        <v>0</v>
      </c>
      <c r="Q6" s="53" t="s">
        <v>42</v>
      </c>
      <c r="R6" s="52">
        <v>0</v>
      </c>
      <c r="S6" s="52">
        <v>0</v>
      </c>
      <c r="T6" s="52">
        <v>0</v>
      </c>
      <c r="U6" s="66" t="s">
        <v>42</v>
      </c>
      <c r="V6" s="52">
        <v>0</v>
      </c>
    </row>
    <row r="7" spans="1:22" ht="13.05" customHeight="1" x14ac:dyDescent="0.3">
      <c r="A7" s="50" t="s">
        <v>242</v>
      </c>
      <c r="B7" s="50" t="s">
        <v>251</v>
      </c>
      <c r="C7" s="50" t="s">
        <v>38</v>
      </c>
      <c r="D7" s="51">
        <v>21</v>
      </c>
      <c r="E7" s="51">
        <v>21</v>
      </c>
      <c r="F7" s="51">
        <v>212000</v>
      </c>
      <c r="G7" s="54" t="s">
        <v>274</v>
      </c>
      <c r="H7" s="52">
        <v>0</v>
      </c>
      <c r="I7" s="52">
        <v>0</v>
      </c>
      <c r="J7" s="52">
        <v>0</v>
      </c>
      <c r="K7" s="52">
        <v>0</v>
      </c>
      <c r="L7" s="53" t="s">
        <v>42</v>
      </c>
      <c r="M7" s="52">
        <v>0</v>
      </c>
      <c r="N7" s="52">
        <v>0</v>
      </c>
      <c r="O7" s="52">
        <v>0</v>
      </c>
      <c r="P7" s="52">
        <v>0</v>
      </c>
      <c r="Q7" s="53" t="s">
        <v>42</v>
      </c>
      <c r="R7" s="52">
        <v>0</v>
      </c>
      <c r="S7" s="52">
        <v>0</v>
      </c>
      <c r="T7" s="52">
        <v>0</v>
      </c>
      <c r="U7" s="66" t="s">
        <v>42</v>
      </c>
      <c r="V7" s="52">
        <v>0</v>
      </c>
    </row>
    <row r="8" spans="1:22" ht="13.05" customHeight="1" x14ac:dyDescent="0.3">
      <c r="A8" s="50" t="s">
        <v>242</v>
      </c>
      <c r="B8" s="50" t="s">
        <v>251</v>
      </c>
      <c r="C8" s="50" t="s">
        <v>38</v>
      </c>
      <c r="D8" s="51">
        <v>21</v>
      </c>
      <c r="E8" s="51">
        <v>21</v>
      </c>
      <c r="F8" s="51">
        <v>212021</v>
      </c>
      <c r="G8" s="54" t="s">
        <v>273</v>
      </c>
      <c r="H8" s="52">
        <v>0</v>
      </c>
      <c r="I8" s="52">
        <v>0</v>
      </c>
      <c r="J8" s="52">
        <v>0</v>
      </c>
      <c r="K8" s="52">
        <v>0</v>
      </c>
      <c r="L8" s="53" t="s">
        <v>42</v>
      </c>
      <c r="M8" s="52">
        <v>-30</v>
      </c>
      <c r="N8" s="52">
        <v>0</v>
      </c>
      <c r="O8" s="52">
        <v>0</v>
      </c>
      <c r="P8" s="52">
        <v>0</v>
      </c>
      <c r="Q8" s="53" t="s">
        <v>42</v>
      </c>
      <c r="R8" s="52">
        <v>0</v>
      </c>
      <c r="S8" s="52">
        <v>-30</v>
      </c>
      <c r="T8" s="52">
        <v>30</v>
      </c>
      <c r="U8" s="66" t="s">
        <v>42</v>
      </c>
      <c r="V8" s="52">
        <v>-30</v>
      </c>
    </row>
    <row r="9" spans="1:22" ht="13.05" customHeight="1" x14ac:dyDescent="0.3">
      <c r="A9" s="50" t="s">
        <v>242</v>
      </c>
      <c r="B9" s="50" t="s">
        <v>251</v>
      </c>
      <c r="C9" s="50" t="s">
        <v>38</v>
      </c>
      <c r="D9" s="51">
        <v>21</v>
      </c>
      <c r="E9" s="51">
        <v>21</v>
      </c>
      <c r="F9" s="51">
        <v>212025</v>
      </c>
      <c r="G9" s="54" t="s">
        <v>272</v>
      </c>
      <c r="H9" s="52">
        <v>-345</v>
      </c>
      <c r="I9" s="52">
        <v>0</v>
      </c>
      <c r="J9" s="52">
        <v>0</v>
      </c>
      <c r="K9" s="52">
        <v>0</v>
      </c>
      <c r="L9" s="53" t="s">
        <v>42</v>
      </c>
      <c r="M9" s="52">
        <v>-252</v>
      </c>
      <c r="N9" s="52">
        <v>0</v>
      </c>
      <c r="O9" s="52">
        <v>0</v>
      </c>
      <c r="P9" s="52">
        <v>0</v>
      </c>
      <c r="Q9" s="53" t="s">
        <v>42</v>
      </c>
      <c r="R9" s="52">
        <v>-345</v>
      </c>
      <c r="S9" s="52">
        <v>-252</v>
      </c>
      <c r="T9" s="52">
        <v>-93</v>
      </c>
      <c r="U9" s="68">
        <v>-0.26956521739130429</v>
      </c>
      <c r="V9" s="52">
        <v>-252</v>
      </c>
    </row>
    <row r="10" spans="1:22" ht="13.05" customHeight="1" x14ac:dyDescent="0.3">
      <c r="A10" s="50" t="s">
        <v>242</v>
      </c>
      <c r="B10" s="50" t="s">
        <v>251</v>
      </c>
      <c r="C10" s="50" t="s">
        <v>38</v>
      </c>
      <c r="D10" s="51">
        <v>21</v>
      </c>
      <c r="E10" s="51">
        <v>21</v>
      </c>
      <c r="F10" s="51">
        <v>212031</v>
      </c>
      <c r="G10" s="54" t="s">
        <v>271</v>
      </c>
      <c r="H10" s="52">
        <v>0</v>
      </c>
      <c r="I10" s="52">
        <v>0</v>
      </c>
      <c r="J10" s="52">
        <v>0</v>
      </c>
      <c r="K10" s="52">
        <v>0</v>
      </c>
      <c r="L10" s="53" t="s">
        <v>42</v>
      </c>
      <c r="M10" s="52">
        <v>-106.25</v>
      </c>
      <c r="N10" s="52">
        <v>0</v>
      </c>
      <c r="O10" s="52">
        <v>0</v>
      </c>
      <c r="P10" s="52">
        <v>0</v>
      </c>
      <c r="Q10" s="53" t="s">
        <v>42</v>
      </c>
      <c r="R10" s="52">
        <v>0</v>
      </c>
      <c r="S10" s="52">
        <v>-106.25</v>
      </c>
      <c r="T10" s="52">
        <v>106.25</v>
      </c>
      <c r="U10" s="66" t="s">
        <v>42</v>
      </c>
      <c r="V10" s="52">
        <v>-106.25</v>
      </c>
    </row>
    <row r="11" spans="1:22" ht="13.05" customHeight="1" x14ac:dyDescent="0.3">
      <c r="A11" s="50" t="s">
        <v>242</v>
      </c>
      <c r="B11" s="50" t="s">
        <v>251</v>
      </c>
      <c r="C11" s="50" t="s">
        <v>38</v>
      </c>
      <c r="D11" s="51">
        <v>21</v>
      </c>
      <c r="E11" s="51">
        <v>21</v>
      </c>
      <c r="F11" s="51">
        <v>212041</v>
      </c>
      <c r="G11" s="54" t="s">
        <v>270</v>
      </c>
      <c r="H11" s="52">
        <v>0</v>
      </c>
      <c r="I11" s="52">
        <v>0</v>
      </c>
      <c r="J11" s="52">
        <v>0</v>
      </c>
      <c r="K11" s="52">
        <v>0</v>
      </c>
      <c r="L11" s="53" t="s">
        <v>42</v>
      </c>
      <c r="M11" s="52">
        <v>-1.7</v>
      </c>
      <c r="N11" s="52">
        <v>0</v>
      </c>
      <c r="O11" s="52">
        <v>0</v>
      </c>
      <c r="P11" s="52">
        <v>0</v>
      </c>
      <c r="Q11" s="53" t="s">
        <v>42</v>
      </c>
      <c r="R11" s="52">
        <v>0</v>
      </c>
      <c r="S11" s="52">
        <v>-1.7</v>
      </c>
      <c r="T11" s="52">
        <v>1.7</v>
      </c>
      <c r="U11" s="66" t="s">
        <v>42</v>
      </c>
      <c r="V11" s="52">
        <v>-1.7</v>
      </c>
    </row>
    <row r="12" spans="1:22" ht="13.05" customHeight="1" x14ac:dyDescent="0.3">
      <c r="A12" s="50" t="s">
        <v>242</v>
      </c>
      <c r="B12" s="50" t="s">
        <v>251</v>
      </c>
      <c r="C12" s="50" t="s">
        <v>38</v>
      </c>
      <c r="D12" s="51">
        <v>21</v>
      </c>
      <c r="E12" s="51">
        <v>21</v>
      </c>
      <c r="F12" s="51">
        <v>218021</v>
      </c>
      <c r="G12" s="54" t="s">
        <v>269</v>
      </c>
      <c r="H12" s="52">
        <v>0</v>
      </c>
      <c r="I12" s="52">
        <v>0</v>
      </c>
      <c r="J12" s="52">
        <v>0</v>
      </c>
      <c r="K12" s="52">
        <v>0</v>
      </c>
      <c r="L12" s="53" t="s">
        <v>42</v>
      </c>
      <c r="M12" s="52">
        <v>-5.758</v>
      </c>
      <c r="N12" s="52">
        <v>0</v>
      </c>
      <c r="O12" s="52">
        <v>0</v>
      </c>
      <c r="P12" s="52">
        <v>0</v>
      </c>
      <c r="Q12" s="53" t="s">
        <v>42</v>
      </c>
      <c r="R12" s="52">
        <v>0</v>
      </c>
      <c r="S12" s="52">
        <v>-5.758</v>
      </c>
      <c r="T12" s="52">
        <v>5.758</v>
      </c>
      <c r="U12" s="66" t="s">
        <v>42</v>
      </c>
      <c r="V12" s="52">
        <v>-5.758</v>
      </c>
    </row>
    <row r="13" spans="1:22" ht="13.05" customHeight="1" x14ac:dyDescent="0.3">
      <c r="A13" s="50" t="s">
        <v>242</v>
      </c>
      <c r="B13" s="50" t="s">
        <v>251</v>
      </c>
      <c r="C13" s="50" t="s">
        <v>38</v>
      </c>
      <c r="D13" s="51">
        <v>21</v>
      </c>
      <c r="E13" s="51">
        <v>21</v>
      </c>
      <c r="F13" s="51">
        <v>218031</v>
      </c>
      <c r="G13" s="54" t="s">
        <v>268</v>
      </c>
      <c r="H13" s="52">
        <v>0</v>
      </c>
      <c r="I13" s="52">
        <v>-428.12754000000001</v>
      </c>
      <c r="J13" s="52">
        <v>0</v>
      </c>
      <c r="K13" s="52">
        <v>0</v>
      </c>
      <c r="L13" s="53" t="s">
        <v>42</v>
      </c>
      <c r="M13" s="52">
        <v>0</v>
      </c>
      <c r="N13" s="52">
        <v>-451.93446000000012</v>
      </c>
      <c r="O13" s="52">
        <v>0</v>
      </c>
      <c r="P13" s="52">
        <v>0</v>
      </c>
      <c r="Q13" s="53" t="s">
        <v>42</v>
      </c>
      <c r="R13" s="52">
        <v>-428.12754000000001</v>
      </c>
      <c r="S13" s="52">
        <v>-451.93446000000012</v>
      </c>
      <c r="T13" s="52">
        <v>23.806920000000051</v>
      </c>
      <c r="U13" s="68">
        <v>5.5607074471313023E-2</v>
      </c>
      <c r="V13" s="52">
        <v>-451.93446000000012</v>
      </c>
    </row>
    <row r="14" spans="1:22" ht="13.05" customHeight="1" thickBot="1" x14ac:dyDescent="0.35">
      <c r="A14" s="50" t="s">
        <v>242</v>
      </c>
      <c r="B14" s="50" t="s">
        <v>251</v>
      </c>
      <c r="C14" s="50" t="s">
        <v>38</v>
      </c>
      <c r="D14" s="51">
        <v>21</v>
      </c>
      <c r="E14" s="51">
        <v>21</v>
      </c>
      <c r="F14" s="51">
        <v>219021</v>
      </c>
      <c r="G14" s="54" t="s">
        <v>348</v>
      </c>
      <c r="H14" s="52">
        <v>0</v>
      </c>
      <c r="I14" s="52">
        <v>0</v>
      </c>
      <c r="J14" s="52">
        <v>0</v>
      </c>
      <c r="K14" s="52">
        <v>0</v>
      </c>
      <c r="L14" s="53" t="s">
        <v>42</v>
      </c>
      <c r="M14" s="52">
        <v>-34</v>
      </c>
      <c r="N14" s="52">
        <v>0</v>
      </c>
      <c r="O14" s="52">
        <v>0</v>
      </c>
      <c r="P14" s="52">
        <v>0</v>
      </c>
      <c r="Q14" s="53" t="s">
        <v>42</v>
      </c>
      <c r="R14" s="52">
        <v>0</v>
      </c>
      <c r="S14" s="52">
        <v>-34</v>
      </c>
      <c r="T14" s="52">
        <v>34</v>
      </c>
      <c r="U14" s="66" t="s">
        <v>42</v>
      </c>
      <c r="V14" s="52">
        <v>-34</v>
      </c>
    </row>
    <row r="15" spans="1:22" ht="13.05" customHeight="1" thickBot="1" x14ac:dyDescent="0.35">
      <c r="A15" s="50" t="s">
        <v>242</v>
      </c>
      <c r="B15" s="50" t="s">
        <v>251</v>
      </c>
      <c r="C15" s="50" t="s">
        <v>38</v>
      </c>
      <c r="D15" s="51">
        <v>21</v>
      </c>
      <c r="E15" s="51">
        <v>21</v>
      </c>
      <c r="F15" s="48" t="s">
        <v>45</v>
      </c>
      <c r="G15" s="47"/>
      <c r="H15" s="45">
        <v>-345</v>
      </c>
      <c r="I15" s="45">
        <v>-428.1275399999999</v>
      </c>
      <c r="J15" s="45">
        <v>0</v>
      </c>
      <c r="K15" s="45">
        <v>0</v>
      </c>
      <c r="L15" s="46" t="s">
        <v>42</v>
      </c>
      <c r="M15" s="45">
        <v>-429.70800000000003</v>
      </c>
      <c r="N15" s="45">
        <v>-451.93446000000012</v>
      </c>
      <c r="O15" s="45">
        <v>0</v>
      </c>
      <c r="P15" s="45">
        <v>0</v>
      </c>
      <c r="Q15" s="46" t="s">
        <v>42</v>
      </c>
      <c r="R15" s="45">
        <v>-773.12753999999984</v>
      </c>
      <c r="S15" s="45">
        <v>-881.64246000000003</v>
      </c>
      <c r="T15" s="45">
        <v>108.5149200000002</v>
      </c>
      <c r="U15" s="64">
        <v>0.14035836829716369</v>
      </c>
      <c r="V15" s="45">
        <v>-881.64246000000003</v>
      </c>
    </row>
    <row r="16" spans="1:22" ht="13.05" customHeight="1" thickBot="1" x14ac:dyDescent="0.35">
      <c r="A16" s="50" t="s">
        <v>242</v>
      </c>
      <c r="B16" s="50" t="s">
        <v>251</v>
      </c>
      <c r="C16" s="50" t="s">
        <v>38</v>
      </c>
      <c r="D16" s="51">
        <v>21</v>
      </c>
      <c r="E16" s="48" t="s">
        <v>48</v>
      </c>
      <c r="F16" s="48"/>
      <c r="G16" s="47"/>
      <c r="H16" s="45">
        <v>-345</v>
      </c>
      <c r="I16" s="45">
        <v>-428.1275399999999</v>
      </c>
      <c r="J16" s="45">
        <v>0</v>
      </c>
      <c r="K16" s="45">
        <v>0</v>
      </c>
      <c r="L16" s="46" t="s">
        <v>42</v>
      </c>
      <c r="M16" s="45">
        <v>-429.70800000000003</v>
      </c>
      <c r="N16" s="45">
        <v>-451.93446000000012</v>
      </c>
      <c r="O16" s="45">
        <v>0</v>
      </c>
      <c r="P16" s="45">
        <v>0</v>
      </c>
      <c r="Q16" s="46" t="s">
        <v>42</v>
      </c>
      <c r="R16" s="45">
        <v>-773.12753999999984</v>
      </c>
      <c r="S16" s="45">
        <v>-881.64246000000003</v>
      </c>
      <c r="T16" s="45">
        <v>108.5149200000002</v>
      </c>
      <c r="U16" s="64">
        <v>0.14035836829716369</v>
      </c>
      <c r="V16" s="45">
        <v>-881.64246000000003</v>
      </c>
    </row>
    <row r="17" spans="1:22" ht="13.05" customHeight="1" x14ac:dyDescent="0.3">
      <c r="A17" s="50" t="s">
        <v>242</v>
      </c>
      <c r="B17" s="50" t="s">
        <v>251</v>
      </c>
      <c r="C17" s="50" t="s">
        <v>38</v>
      </c>
      <c r="D17" s="51">
        <v>29</v>
      </c>
      <c r="E17" s="51">
        <v>29</v>
      </c>
      <c r="F17" s="51">
        <v>290000</v>
      </c>
      <c r="G17" s="54" t="s">
        <v>267</v>
      </c>
      <c r="H17" s="52">
        <v>964</v>
      </c>
      <c r="I17" s="52">
        <v>0</v>
      </c>
      <c r="J17" s="52">
        <v>0</v>
      </c>
      <c r="K17" s="52">
        <v>0</v>
      </c>
      <c r="L17" s="53" t="s">
        <v>42</v>
      </c>
      <c r="M17" s="52">
        <v>0</v>
      </c>
      <c r="N17" s="52">
        <v>0</v>
      </c>
      <c r="O17" s="52">
        <v>0</v>
      </c>
      <c r="P17" s="52">
        <v>0</v>
      </c>
      <c r="Q17" s="53" t="s">
        <v>42</v>
      </c>
      <c r="R17" s="52">
        <v>964</v>
      </c>
      <c r="S17" s="52">
        <v>0</v>
      </c>
      <c r="T17" s="52">
        <v>964</v>
      </c>
      <c r="U17" s="68">
        <v>1</v>
      </c>
      <c r="V17" s="52">
        <v>0</v>
      </c>
    </row>
    <row r="18" spans="1:22" ht="13.05" customHeight="1" thickBot="1" x14ac:dyDescent="0.35">
      <c r="A18" s="50" t="s">
        <v>242</v>
      </c>
      <c r="B18" s="50" t="s">
        <v>251</v>
      </c>
      <c r="C18" s="50" t="s">
        <v>38</v>
      </c>
      <c r="D18" s="51">
        <v>29</v>
      </c>
      <c r="E18" s="51">
        <v>29</v>
      </c>
      <c r="F18" s="51">
        <v>299009</v>
      </c>
      <c r="G18" s="54" t="s">
        <v>347</v>
      </c>
      <c r="H18" s="52">
        <v>0</v>
      </c>
      <c r="I18" s="52">
        <v>0</v>
      </c>
      <c r="J18" s="52">
        <v>0</v>
      </c>
      <c r="K18" s="52">
        <v>0</v>
      </c>
      <c r="L18" s="53" t="s">
        <v>42</v>
      </c>
      <c r="M18" s="52">
        <v>964.35359999999991</v>
      </c>
      <c r="N18" s="52">
        <v>0</v>
      </c>
      <c r="O18" s="52">
        <v>0</v>
      </c>
      <c r="P18" s="52">
        <v>0</v>
      </c>
      <c r="Q18" s="53" t="s">
        <v>42</v>
      </c>
      <c r="R18" s="52">
        <v>0</v>
      </c>
      <c r="S18" s="52">
        <v>964.35359999999991</v>
      </c>
      <c r="T18" s="52">
        <v>-964.35359999999991</v>
      </c>
      <c r="U18" s="66" t="s">
        <v>42</v>
      </c>
      <c r="V18" s="52">
        <v>964.35359999999991</v>
      </c>
    </row>
    <row r="19" spans="1:22" ht="13.05" customHeight="1" thickBot="1" x14ac:dyDescent="0.35">
      <c r="A19" s="50" t="s">
        <v>242</v>
      </c>
      <c r="B19" s="50" t="s">
        <v>251</v>
      </c>
      <c r="C19" s="50" t="s">
        <v>38</v>
      </c>
      <c r="D19" s="51">
        <v>29</v>
      </c>
      <c r="E19" s="51">
        <v>29</v>
      </c>
      <c r="F19" s="48" t="s">
        <v>45</v>
      </c>
      <c r="G19" s="47"/>
      <c r="H19" s="45">
        <v>964</v>
      </c>
      <c r="I19" s="45">
        <v>0</v>
      </c>
      <c r="J19" s="45">
        <v>0</v>
      </c>
      <c r="K19" s="45">
        <v>0</v>
      </c>
      <c r="L19" s="46" t="s">
        <v>42</v>
      </c>
      <c r="M19" s="45">
        <v>964.35359999999991</v>
      </c>
      <c r="N19" s="45">
        <v>0</v>
      </c>
      <c r="O19" s="45">
        <v>0</v>
      </c>
      <c r="P19" s="45">
        <v>0</v>
      </c>
      <c r="Q19" s="46" t="s">
        <v>42</v>
      </c>
      <c r="R19" s="45">
        <v>964</v>
      </c>
      <c r="S19" s="45">
        <v>964.35359999999991</v>
      </c>
      <c r="T19" s="45">
        <v>-0.35359999999991493</v>
      </c>
      <c r="U19" s="67">
        <v>-3.6680497925296711E-4</v>
      </c>
      <c r="V19" s="45">
        <v>964.35359999999991</v>
      </c>
    </row>
    <row r="20" spans="1:22" ht="13.05" customHeight="1" thickBot="1" x14ac:dyDescent="0.35">
      <c r="A20" s="50" t="s">
        <v>242</v>
      </c>
      <c r="B20" s="50" t="s">
        <v>251</v>
      </c>
      <c r="C20" s="50" t="s">
        <v>38</v>
      </c>
      <c r="D20" s="51">
        <v>29</v>
      </c>
      <c r="E20" s="48" t="s">
        <v>48</v>
      </c>
      <c r="F20" s="48"/>
      <c r="G20" s="47"/>
      <c r="H20" s="45">
        <v>964</v>
      </c>
      <c r="I20" s="45">
        <v>0</v>
      </c>
      <c r="J20" s="45">
        <v>0</v>
      </c>
      <c r="K20" s="45">
        <v>0</v>
      </c>
      <c r="L20" s="46" t="s">
        <v>42</v>
      </c>
      <c r="M20" s="45">
        <v>964.35359999999991</v>
      </c>
      <c r="N20" s="45">
        <v>0</v>
      </c>
      <c r="O20" s="45">
        <v>0</v>
      </c>
      <c r="P20" s="45">
        <v>0</v>
      </c>
      <c r="Q20" s="46" t="s">
        <v>42</v>
      </c>
      <c r="R20" s="45">
        <v>964</v>
      </c>
      <c r="S20" s="45">
        <v>964.35359999999991</v>
      </c>
      <c r="T20" s="45">
        <v>-0.35359999999991493</v>
      </c>
      <c r="U20" s="67">
        <v>-3.6680497925296711E-4</v>
      </c>
      <c r="V20" s="45">
        <v>964.35359999999991</v>
      </c>
    </row>
    <row r="21" spans="1:22" ht="13.05" customHeight="1" thickBot="1" x14ac:dyDescent="0.35">
      <c r="A21" s="50" t="s">
        <v>242</v>
      </c>
      <c r="B21" s="50" t="s">
        <v>251</v>
      </c>
      <c r="C21" s="50" t="s">
        <v>38</v>
      </c>
      <c r="D21" s="48" t="s">
        <v>45</v>
      </c>
      <c r="E21" s="48"/>
      <c r="F21" s="48"/>
      <c r="G21" s="47"/>
      <c r="H21" s="45">
        <v>619</v>
      </c>
      <c r="I21" s="45">
        <v>-428.1275399999999</v>
      </c>
      <c r="J21" s="45">
        <v>0</v>
      </c>
      <c r="K21" s="45">
        <v>0</v>
      </c>
      <c r="L21" s="46" t="s">
        <v>42</v>
      </c>
      <c r="M21" s="45">
        <v>534.64559999999983</v>
      </c>
      <c r="N21" s="45">
        <v>-451.93446000000012</v>
      </c>
      <c r="O21" s="45">
        <v>0</v>
      </c>
      <c r="P21" s="45">
        <v>0</v>
      </c>
      <c r="Q21" s="46" t="s">
        <v>42</v>
      </c>
      <c r="R21" s="45">
        <v>190.8724600000001</v>
      </c>
      <c r="S21" s="45">
        <v>82.711139999999958</v>
      </c>
      <c r="T21" s="45">
        <v>108.1613200000002</v>
      </c>
      <c r="U21" s="64">
        <v>0.56666802534006266</v>
      </c>
      <c r="V21" s="45">
        <v>82.711139999999901</v>
      </c>
    </row>
    <row r="22" spans="1:22" ht="13.05" customHeight="1" thickBot="1" x14ac:dyDescent="0.35">
      <c r="A22" s="50" t="s">
        <v>242</v>
      </c>
      <c r="B22" s="50" t="s">
        <v>251</v>
      </c>
      <c r="C22" s="50" t="s">
        <v>37</v>
      </c>
      <c r="D22" s="51">
        <v>65</v>
      </c>
      <c r="E22" s="51">
        <v>65</v>
      </c>
      <c r="F22" s="51">
        <v>656001</v>
      </c>
      <c r="G22" s="54" t="s">
        <v>263</v>
      </c>
      <c r="H22" s="52">
        <v>0</v>
      </c>
      <c r="I22" s="52">
        <v>0</v>
      </c>
      <c r="J22" s="52">
        <v>0</v>
      </c>
      <c r="K22" s="52">
        <v>0</v>
      </c>
      <c r="L22" s="53" t="s">
        <v>42</v>
      </c>
      <c r="M22" s="52">
        <v>0</v>
      </c>
      <c r="N22" s="52">
        <v>0</v>
      </c>
      <c r="O22" s="52">
        <v>-6970.756260000001</v>
      </c>
      <c r="P22" s="52">
        <v>0</v>
      </c>
      <c r="Q22" s="53" t="s">
        <v>42</v>
      </c>
      <c r="R22" s="52">
        <v>0</v>
      </c>
      <c r="S22" s="52">
        <v>-6970.756260000001</v>
      </c>
      <c r="T22" s="52">
        <v>6970.756260000001</v>
      </c>
      <c r="U22" s="66" t="s">
        <v>42</v>
      </c>
      <c r="V22" s="52">
        <v>-6970.7562599999992</v>
      </c>
    </row>
    <row r="23" spans="1:22" ht="13.05" customHeight="1" thickBot="1" x14ac:dyDescent="0.35">
      <c r="A23" s="50" t="s">
        <v>242</v>
      </c>
      <c r="B23" s="50" t="s">
        <v>251</v>
      </c>
      <c r="C23" s="50" t="s">
        <v>37</v>
      </c>
      <c r="D23" s="51">
        <v>65</v>
      </c>
      <c r="E23" s="51">
        <v>65</v>
      </c>
      <c r="F23" s="48" t="s">
        <v>45</v>
      </c>
      <c r="G23" s="47"/>
      <c r="H23" s="45">
        <v>0</v>
      </c>
      <c r="I23" s="45">
        <v>0</v>
      </c>
      <c r="J23" s="45">
        <v>0</v>
      </c>
      <c r="K23" s="45">
        <v>0</v>
      </c>
      <c r="L23" s="46" t="s">
        <v>42</v>
      </c>
      <c r="M23" s="45">
        <v>0</v>
      </c>
      <c r="N23" s="45">
        <v>0</v>
      </c>
      <c r="O23" s="45">
        <v>-6970.756260000001</v>
      </c>
      <c r="P23" s="45">
        <v>0</v>
      </c>
      <c r="Q23" s="46" t="s">
        <v>42</v>
      </c>
      <c r="R23" s="45">
        <v>0</v>
      </c>
      <c r="S23" s="45">
        <v>-6970.756260000001</v>
      </c>
      <c r="T23" s="45">
        <v>6970.756260000001</v>
      </c>
      <c r="U23" s="65" t="s">
        <v>42</v>
      </c>
      <c r="V23" s="45">
        <v>-6970.7562599999992</v>
      </c>
    </row>
    <row r="24" spans="1:22" ht="13.05" customHeight="1" thickBot="1" x14ac:dyDescent="0.35">
      <c r="A24" s="50" t="s">
        <v>242</v>
      </c>
      <c r="B24" s="50" t="s">
        <v>251</v>
      </c>
      <c r="C24" s="50" t="s">
        <v>37</v>
      </c>
      <c r="D24" s="51">
        <v>65</v>
      </c>
      <c r="E24" s="48" t="s">
        <v>48</v>
      </c>
      <c r="F24" s="48"/>
      <c r="G24" s="47"/>
      <c r="H24" s="45">
        <v>0</v>
      </c>
      <c r="I24" s="45">
        <v>0</v>
      </c>
      <c r="J24" s="45">
        <v>0</v>
      </c>
      <c r="K24" s="45">
        <v>0</v>
      </c>
      <c r="L24" s="46" t="s">
        <v>42</v>
      </c>
      <c r="M24" s="45">
        <v>0</v>
      </c>
      <c r="N24" s="45">
        <v>0</v>
      </c>
      <c r="O24" s="45">
        <v>-6970.756260000001</v>
      </c>
      <c r="P24" s="45">
        <v>0</v>
      </c>
      <c r="Q24" s="46" t="s">
        <v>42</v>
      </c>
      <c r="R24" s="45">
        <v>0</v>
      </c>
      <c r="S24" s="45">
        <v>-6970.756260000001</v>
      </c>
      <c r="T24" s="45">
        <v>6970.756260000001</v>
      </c>
      <c r="U24" s="65" t="s">
        <v>42</v>
      </c>
      <c r="V24" s="45">
        <v>-6970.7562599999992</v>
      </c>
    </row>
    <row r="25" spans="1:22" ht="13.05" customHeight="1" x14ac:dyDescent="0.3">
      <c r="A25" s="50" t="s">
        <v>242</v>
      </c>
      <c r="B25" s="50" t="s">
        <v>251</v>
      </c>
      <c r="C25" s="50" t="s">
        <v>37</v>
      </c>
      <c r="D25" s="51">
        <v>6390</v>
      </c>
      <c r="E25" s="51">
        <v>6390</v>
      </c>
      <c r="F25" s="51">
        <v>639000</v>
      </c>
      <c r="G25" s="54" t="s">
        <v>262</v>
      </c>
      <c r="H25" s="52">
        <v>0</v>
      </c>
      <c r="I25" s="52">
        <v>0</v>
      </c>
      <c r="J25" s="52">
        <v>-44322.389778271718</v>
      </c>
      <c r="K25" s="52">
        <v>-192.93999999999991</v>
      </c>
      <c r="L25" s="53" t="s">
        <v>42</v>
      </c>
      <c r="M25" s="52">
        <v>0</v>
      </c>
      <c r="N25" s="52">
        <v>0</v>
      </c>
      <c r="O25" s="52">
        <v>0</v>
      </c>
      <c r="P25" s="52">
        <v>0</v>
      </c>
      <c r="Q25" s="53" t="s">
        <v>42</v>
      </c>
      <c r="R25" s="52">
        <v>-44515.329778271727</v>
      </c>
      <c r="S25" s="52">
        <v>0</v>
      </c>
      <c r="T25" s="52">
        <v>-44515.329778271727</v>
      </c>
      <c r="U25" s="68">
        <v>-1</v>
      </c>
      <c r="V25" s="52">
        <v>0</v>
      </c>
    </row>
    <row r="26" spans="1:22" ht="13.05" customHeight="1" x14ac:dyDescent="0.3">
      <c r="A26" s="50" t="s">
        <v>242</v>
      </c>
      <c r="B26" s="50" t="s">
        <v>251</v>
      </c>
      <c r="C26" s="50" t="s">
        <v>37</v>
      </c>
      <c r="D26" s="51">
        <v>6390</v>
      </c>
      <c r="E26" s="51">
        <v>6390</v>
      </c>
      <c r="F26" s="51">
        <v>639023</v>
      </c>
      <c r="G26" s="54" t="s">
        <v>261</v>
      </c>
      <c r="H26" s="52">
        <v>0</v>
      </c>
      <c r="I26" s="52">
        <v>0</v>
      </c>
      <c r="J26" s="52">
        <v>0</v>
      </c>
      <c r="K26" s="52">
        <v>0</v>
      </c>
      <c r="L26" s="53" t="s">
        <v>42</v>
      </c>
      <c r="M26" s="52">
        <v>0</v>
      </c>
      <c r="N26" s="52">
        <v>0</v>
      </c>
      <c r="O26" s="52">
        <v>-21639.24999</v>
      </c>
      <c r="P26" s="52">
        <v>0</v>
      </c>
      <c r="Q26" s="53" t="s">
        <v>42</v>
      </c>
      <c r="R26" s="52">
        <v>0</v>
      </c>
      <c r="S26" s="52">
        <v>-21639.24999</v>
      </c>
      <c r="T26" s="52">
        <v>21639.24999</v>
      </c>
      <c r="U26" s="66" t="s">
        <v>42</v>
      </c>
      <c r="V26" s="52">
        <v>-21639.24999</v>
      </c>
    </row>
    <row r="27" spans="1:22" ht="13.05" customHeight="1" x14ac:dyDescent="0.3">
      <c r="A27" s="50" t="s">
        <v>242</v>
      </c>
      <c r="B27" s="50" t="s">
        <v>251</v>
      </c>
      <c r="C27" s="50" t="s">
        <v>37</v>
      </c>
      <c r="D27" s="51">
        <v>6390</v>
      </c>
      <c r="E27" s="51">
        <v>6390</v>
      </c>
      <c r="F27" s="51">
        <v>639048</v>
      </c>
      <c r="G27" s="54" t="s">
        <v>346</v>
      </c>
      <c r="H27" s="52">
        <v>0</v>
      </c>
      <c r="I27" s="52">
        <v>0</v>
      </c>
      <c r="J27" s="52">
        <v>0</v>
      </c>
      <c r="K27" s="52">
        <v>0</v>
      </c>
      <c r="L27" s="53" t="s">
        <v>42</v>
      </c>
      <c r="M27" s="52">
        <v>0</v>
      </c>
      <c r="N27" s="52">
        <v>0</v>
      </c>
      <c r="O27" s="52">
        <v>-10.789389999999999</v>
      </c>
      <c r="P27" s="52">
        <v>0</v>
      </c>
      <c r="Q27" s="53" t="s">
        <v>42</v>
      </c>
      <c r="R27" s="52">
        <v>0</v>
      </c>
      <c r="S27" s="52">
        <v>-10.789389999999999</v>
      </c>
      <c r="T27" s="52">
        <v>10.789389999999999</v>
      </c>
      <c r="U27" s="66" t="s">
        <v>42</v>
      </c>
      <c r="V27" s="52">
        <v>-10.789389999999999</v>
      </c>
    </row>
    <row r="28" spans="1:22" ht="13.05" customHeight="1" x14ac:dyDescent="0.3">
      <c r="A28" s="50" t="s">
        <v>242</v>
      </c>
      <c r="B28" s="50" t="s">
        <v>251</v>
      </c>
      <c r="C28" s="50" t="s">
        <v>37</v>
      </c>
      <c r="D28" s="51">
        <v>6390</v>
      </c>
      <c r="E28" s="51">
        <v>6390</v>
      </c>
      <c r="F28" s="51">
        <v>639049</v>
      </c>
      <c r="G28" s="54" t="s">
        <v>260</v>
      </c>
      <c r="H28" s="52">
        <v>0</v>
      </c>
      <c r="I28" s="52">
        <v>0</v>
      </c>
      <c r="J28" s="52">
        <v>0</v>
      </c>
      <c r="K28" s="52">
        <v>0</v>
      </c>
      <c r="L28" s="53" t="s">
        <v>42</v>
      </c>
      <c r="M28" s="52">
        <v>0</v>
      </c>
      <c r="N28" s="52">
        <v>0</v>
      </c>
      <c r="O28" s="52">
        <v>-3642.6302099999989</v>
      </c>
      <c r="P28" s="52">
        <v>0</v>
      </c>
      <c r="Q28" s="53" t="s">
        <v>42</v>
      </c>
      <c r="R28" s="52">
        <v>0</v>
      </c>
      <c r="S28" s="52">
        <v>-3642.6302099999998</v>
      </c>
      <c r="T28" s="52">
        <v>3642.6302099999998</v>
      </c>
      <c r="U28" s="66" t="s">
        <v>42</v>
      </c>
      <c r="V28" s="52">
        <v>-3642.6302099999998</v>
      </c>
    </row>
    <row r="29" spans="1:22" ht="13.05" customHeight="1" x14ac:dyDescent="0.3">
      <c r="A29" s="50" t="s">
        <v>242</v>
      </c>
      <c r="B29" s="50" t="s">
        <v>251</v>
      </c>
      <c r="C29" s="50" t="s">
        <v>37</v>
      </c>
      <c r="D29" s="51">
        <v>6390</v>
      </c>
      <c r="E29" s="51">
        <v>6390</v>
      </c>
      <c r="F29" s="51">
        <v>639052</v>
      </c>
      <c r="G29" s="54" t="s">
        <v>259</v>
      </c>
      <c r="H29" s="52">
        <v>0</v>
      </c>
      <c r="I29" s="52">
        <v>0</v>
      </c>
      <c r="J29" s="52">
        <v>0</v>
      </c>
      <c r="K29" s="52">
        <v>0</v>
      </c>
      <c r="L29" s="53" t="s">
        <v>42</v>
      </c>
      <c r="M29" s="52">
        <v>0</v>
      </c>
      <c r="N29" s="52">
        <v>0</v>
      </c>
      <c r="O29" s="52">
        <v>-5197.5629900000004</v>
      </c>
      <c r="P29" s="52">
        <v>0</v>
      </c>
      <c r="Q29" s="53" t="s">
        <v>42</v>
      </c>
      <c r="R29" s="52">
        <v>0</v>
      </c>
      <c r="S29" s="52">
        <v>-5197.5629900000013</v>
      </c>
      <c r="T29" s="52">
        <v>5197.5629900000013</v>
      </c>
      <c r="U29" s="66" t="s">
        <v>42</v>
      </c>
      <c r="V29" s="52">
        <v>-5197.5629900000004</v>
      </c>
    </row>
    <row r="30" spans="1:22" ht="13.05" customHeight="1" x14ac:dyDescent="0.3">
      <c r="A30" s="50" t="s">
        <v>242</v>
      </c>
      <c r="B30" s="50" t="s">
        <v>251</v>
      </c>
      <c r="C30" s="50" t="s">
        <v>37</v>
      </c>
      <c r="D30" s="51">
        <v>6390</v>
      </c>
      <c r="E30" s="51">
        <v>6390</v>
      </c>
      <c r="F30" s="51">
        <v>639053</v>
      </c>
      <c r="G30" s="54" t="s">
        <v>258</v>
      </c>
      <c r="H30" s="52">
        <v>0</v>
      </c>
      <c r="I30" s="52">
        <v>0</v>
      </c>
      <c r="J30" s="52">
        <v>0</v>
      </c>
      <c r="K30" s="52">
        <v>0</v>
      </c>
      <c r="L30" s="53" t="s">
        <v>42</v>
      </c>
      <c r="M30" s="52">
        <v>0</v>
      </c>
      <c r="N30" s="52">
        <v>0</v>
      </c>
      <c r="O30" s="52">
        <v>-608.65276000000006</v>
      </c>
      <c r="P30" s="52">
        <v>0</v>
      </c>
      <c r="Q30" s="53" t="s">
        <v>42</v>
      </c>
      <c r="R30" s="52">
        <v>0</v>
      </c>
      <c r="S30" s="52">
        <v>-608.65276000000006</v>
      </c>
      <c r="T30" s="52">
        <v>608.65276000000006</v>
      </c>
      <c r="U30" s="66" t="s">
        <v>42</v>
      </c>
      <c r="V30" s="52">
        <v>-608.65276000000006</v>
      </c>
    </row>
    <row r="31" spans="1:22" ht="13.05" customHeight="1" x14ac:dyDescent="0.3">
      <c r="A31" s="50" t="s">
        <v>242</v>
      </c>
      <c r="B31" s="50" t="s">
        <v>251</v>
      </c>
      <c r="C31" s="50" t="s">
        <v>37</v>
      </c>
      <c r="D31" s="51">
        <v>6390</v>
      </c>
      <c r="E31" s="51">
        <v>6390</v>
      </c>
      <c r="F31" s="51">
        <v>639056</v>
      </c>
      <c r="G31" s="54" t="s">
        <v>257</v>
      </c>
      <c r="H31" s="52">
        <v>0</v>
      </c>
      <c r="I31" s="52">
        <v>0</v>
      </c>
      <c r="J31" s="52">
        <v>0</v>
      </c>
      <c r="K31" s="52">
        <v>0</v>
      </c>
      <c r="L31" s="53" t="s">
        <v>42</v>
      </c>
      <c r="M31" s="52">
        <v>0</v>
      </c>
      <c r="N31" s="52">
        <v>0</v>
      </c>
      <c r="O31" s="52">
        <v>4337.2401500000014</v>
      </c>
      <c r="P31" s="52">
        <v>0</v>
      </c>
      <c r="Q31" s="53" t="s">
        <v>42</v>
      </c>
      <c r="R31" s="52">
        <v>0</v>
      </c>
      <c r="S31" s="52">
        <v>4337.2401500000014</v>
      </c>
      <c r="T31" s="52">
        <v>-4337.2401500000014</v>
      </c>
      <c r="U31" s="66" t="s">
        <v>42</v>
      </c>
      <c r="V31" s="52">
        <v>4337.2401500000014</v>
      </c>
    </row>
    <row r="32" spans="1:22" ht="13.05" customHeight="1" x14ac:dyDescent="0.3">
      <c r="A32" s="50" t="s">
        <v>242</v>
      </c>
      <c r="B32" s="50" t="s">
        <v>251</v>
      </c>
      <c r="C32" s="50" t="s">
        <v>37</v>
      </c>
      <c r="D32" s="51">
        <v>6390</v>
      </c>
      <c r="E32" s="51">
        <v>6390</v>
      </c>
      <c r="F32" s="51">
        <v>639059</v>
      </c>
      <c r="G32" s="54" t="s">
        <v>256</v>
      </c>
      <c r="H32" s="52">
        <v>0</v>
      </c>
      <c r="I32" s="52">
        <v>0</v>
      </c>
      <c r="J32" s="52">
        <v>0</v>
      </c>
      <c r="K32" s="52">
        <v>0</v>
      </c>
      <c r="L32" s="53" t="s">
        <v>42</v>
      </c>
      <c r="M32" s="52">
        <v>0</v>
      </c>
      <c r="N32" s="52">
        <v>0</v>
      </c>
      <c r="O32" s="52">
        <v>-2797.6229199999998</v>
      </c>
      <c r="P32" s="52">
        <v>0</v>
      </c>
      <c r="Q32" s="53" t="s">
        <v>42</v>
      </c>
      <c r="R32" s="52">
        <v>0</v>
      </c>
      <c r="S32" s="52">
        <v>-2797.6229199999998</v>
      </c>
      <c r="T32" s="52">
        <v>2797.6229199999998</v>
      </c>
      <c r="U32" s="66" t="s">
        <v>42</v>
      </c>
      <c r="V32" s="52">
        <v>-2797.6229199999998</v>
      </c>
    </row>
    <row r="33" spans="1:22" ht="13.05" customHeight="1" x14ac:dyDescent="0.3">
      <c r="A33" s="50" t="s">
        <v>242</v>
      </c>
      <c r="B33" s="50" t="s">
        <v>251</v>
      </c>
      <c r="C33" s="50" t="s">
        <v>37</v>
      </c>
      <c r="D33" s="51">
        <v>6390</v>
      </c>
      <c r="E33" s="51">
        <v>6390</v>
      </c>
      <c r="F33" s="51">
        <v>639062</v>
      </c>
      <c r="G33" s="54" t="s">
        <v>255</v>
      </c>
      <c r="H33" s="52">
        <v>0</v>
      </c>
      <c r="I33" s="52">
        <v>0</v>
      </c>
      <c r="J33" s="52">
        <v>0</v>
      </c>
      <c r="K33" s="52">
        <v>0</v>
      </c>
      <c r="L33" s="53" t="s">
        <v>42</v>
      </c>
      <c r="M33" s="52">
        <v>0</v>
      </c>
      <c r="N33" s="52">
        <v>0</v>
      </c>
      <c r="O33" s="52">
        <v>-4767.8631299999997</v>
      </c>
      <c r="P33" s="52">
        <v>0</v>
      </c>
      <c r="Q33" s="53" t="s">
        <v>42</v>
      </c>
      <c r="R33" s="52">
        <v>0</v>
      </c>
      <c r="S33" s="52">
        <v>-4767.8631299999997</v>
      </c>
      <c r="T33" s="52">
        <v>4767.8631299999997</v>
      </c>
      <c r="U33" s="66" t="s">
        <v>42</v>
      </c>
      <c r="V33" s="52">
        <v>-4767.8631299999997</v>
      </c>
    </row>
    <row r="34" spans="1:22" ht="13.05" customHeight="1" x14ac:dyDescent="0.3">
      <c r="A34" s="50" t="s">
        <v>242</v>
      </c>
      <c r="B34" s="50" t="s">
        <v>251</v>
      </c>
      <c r="C34" s="50" t="s">
        <v>37</v>
      </c>
      <c r="D34" s="51">
        <v>6390</v>
      </c>
      <c r="E34" s="51">
        <v>6390</v>
      </c>
      <c r="F34" s="51">
        <v>639063</v>
      </c>
      <c r="G34" s="54" t="s">
        <v>254</v>
      </c>
      <c r="H34" s="52">
        <v>0</v>
      </c>
      <c r="I34" s="52">
        <v>0</v>
      </c>
      <c r="J34" s="52">
        <v>0</v>
      </c>
      <c r="K34" s="52">
        <v>0</v>
      </c>
      <c r="L34" s="53" t="s">
        <v>42</v>
      </c>
      <c r="M34" s="52">
        <v>0</v>
      </c>
      <c r="N34" s="52">
        <v>0</v>
      </c>
      <c r="O34" s="52">
        <v>-1713.66931</v>
      </c>
      <c r="P34" s="52">
        <v>0</v>
      </c>
      <c r="Q34" s="53" t="s">
        <v>42</v>
      </c>
      <c r="R34" s="52">
        <v>0</v>
      </c>
      <c r="S34" s="52">
        <v>-1713.66931</v>
      </c>
      <c r="T34" s="52">
        <v>1713.66931</v>
      </c>
      <c r="U34" s="66" t="s">
        <v>42</v>
      </c>
      <c r="V34" s="52">
        <v>-1713.66931</v>
      </c>
    </row>
    <row r="35" spans="1:22" ht="13.05" customHeight="1" x14ac:dyDescent="0.3">
      <c r="A35" s="50" t="s">
        <v>242</v>
      </c>
      <c r="B35" s="50" t="s">
        <v>251</v>
      </c>
      <c r="C35" s="50" t="s">
        <v>37</v>
      </c>
      <c r="D35" s="51">
        <v>6390</v>
      </c>
      <c r="E35" s="51">
        <v>6390</v>
      </c>
      <c r="F35" s="51">
        <v>639066</v>
      </c>
      <c r="G35" s="54" t="s">
        <v>253</v>
      </c>
      <c r="H35" s="52">
        <v>0</v>
      </c>
      <c r="I35" s="52">
        <v>0</v>
      </c>
      <c r="J35" s="52">
        <v>0</v>
      </c>
      <c r="K35" s="52">
        <v>0</v>
      </c>
      <c r="L35" s="53" t="s">
        <v>42</v>
      </c>
      <c r="M35" s="52">
        <v>0</v>
      </c>
      <c r="N35" s="52">
        <v>0</v>
      </c>
      <c r="O35" s="52">
        <v>-367.44265000000001</v>
      </c>
      <c r="P35" s="52">
        <v>0</v>
      </c>
      <c r="Q35" s="53" t="s">
        <v>42</v>
      </c>
      <c r="R35" s="52">
        <v>0</v>
      </c>
      <c r="S35" s="52">
        <v>-367.44265000000001</v>
      </c>
      <c r="T35" s="52">
        <v>367.44265000000001</v>
      </c>
      <c r="U35" s="66" t="s">
        <v>42</v>
      </c>
      <c r="V35" s="52">
        <v>-367.44265000000001</v>
      </c>
    </row>
    <row r="36" spans="1:22" ht="13.05" customHeight="1" x14ac:dyDescent="0.3">
      <c r="A36" s="50" t="s">
        <v>242</v>
      </c>
      <c r="B36" s="50" t="s">
        <v>251</v>
      </c>
      <c r="C36" s="50" t="s">
        <v>37</v>
      </c>
      <c r="D36" s="51">
        <v>6390</v>
      </c>
      <c r="E36" s="51">
        <v>6390</v>
      </c>
      <c r="F36" s="51">
        <v>639067</v>
      </c>
      <c r="G36" s="54" t="s">
        <v>345</v>
      </c>
      <c r="H36" s="52">
        <v>0</v>
      </c>
      <c r="I36" s="52">
        <v>0</v>
      </c>
      <c r="J36" s="52">
        <v>0</v>
      </c>
      <c r="K36" s="52">
        <v>0</v>
      </c>
      <c r="L36" s="53" t="s">
        <v>42</v>
      </c>
      <c r="M36" s="52">
        <v>0</v>
      </c>
      <c r="N36" s="52">
        <v>0</v>
      </c>
      <c r="O36" s="52">
        <v>-618.43752000000006</v>
      </c>
      <c r="P36" s="52">
        <v>0</v>
      </c>
      <c r="Q36" s="53" t="s">
        <v>42</v>
      </c>
      <c r="R36" s="52">
        <v>0</v>
      </c>
      <c r="S36" s="52">
        <v>-618.43752000000006</v>
      </c>
      <c r="T36" s="52">
        <v>618.43752000000006</v>
      </c>
      <c r="U36" s="66" t="s">
        <v>42</v>
      </c>
      <c r="V36" s="52">
        <v>-618.43752000000006</v>
      </c>
    </row>
    <row r="37" spans="1:22" ht="13.05" customHeight="1" thickBot="1" x14ac:dyDescent="0.35">
      <c r="A37" s="50" t="s">
        <v>242</v>
      </c>
      <c r="B37" s="50" t="s">
        <v>251</v>
      </c>
      <c r="C37" s="50" t="s">
        <v>37</v>
      </c>
      <c r="D37" s="51">
        <v>6390</v>
      </c>
      <c r="E37" s="51">
        <v>6390</v>
      </c>
      <c r="F37" s="51">
        <v>639099</v>
      </c>
      <c r="G37" s="54" t="s">
        <v>252</v>
      </c>
      <c r="H37" s="52">
        <v>0</v>
      </c>
      <c r="I37" s="52">
        <v>0</v>
      </c>
      <c r="J37" s="52">
        <v>0</v>
      </c>
      <c r="K37" s="52">
        <v>0</v>
      </c>
      <c r="L37" s="53" t="s">
        <v>42</v>
      </c>
      <c r="M37" s="52">
        <v>0</v>
      </c>
      <c r="N37" s="52">
        <v>0</v>
      </c>
      <c r="O37" s="52">
        <v>870.96600000000001</v>
      </c>
      <c r="P37" s="52">
        <v>0</v>
      </c>
      <c r="Q37" s="53" t="s">
        <v>42</v>
      </c>
      <c r="R37" s="52">
        <v>0</v>
      </c>
      <c r="S37" s="52">
        <v>870.96600000000001</v>
      </c>
      <c r="T37" s="52">
        <v>-870.96600000000001</v>
      </c>
      <c r="U37" s="66" t="s">
        <v>42</v>
      </c>
      <c r="V37" s="52">
        <v>870.96600000000001</v>
      </c>
    </row>
    <row r="38" spans="1:22" ht="13.05" customHeight="1" thickBot="1" x14ac:dyDescent="0.35">
      <c r="A38" s="50" t="s">
        <v>242</v>
      </c>
      <c r="B38" s="50" t="s">
        <v>251</v>
      </c>
      <c r="C38" s="50" t="s">
        <v>37</v>
      </c>
      <c r="D38" s="51">
        <v>6390</v>
      </c>
      <c r="E38" s="51">
        <v>6390</v>
      </c>
      <c r="F38" s="48" t="s">
        <v>45</v>
      </c>
      <c r="G38" s="47"/>
      <c r="H38" s="45">
        <v>0</v>
      </c>
      <c r="I38" s="45">
        <v>0</v>
      </c>
      <c r="J38" s="45">
        <v>-44322.389778271718</v>
      </c>
      <c r="K38" s="45">
        <v>-192.93999999999991</v>
      </c>
      <c r="L38" s="46" t="s">
        <v>42</v>
      </c>
      <c r="M38" s="45">
        <v>0</v>
      </c>
      <c r="N38" s="45">
        <v>0</v>
      </c>
      <c r="O38" s="45">
        <v>-36155.714719999989</v>
      </c>
      <c r="P38" s="45">
        <v>0</v>
      </c>
      <c r="Q38" s="46" t="s">
        <v>42</v>
      </c>
      <c r="R38" s="45">
        <v>-44515.329778271727</v>
      </c>
      <c r="S38" s="45">
        <v>-36155.714720000004</v>
      </c>
      <c r="T38" s="45">
        <v>-8359.615058271731</v>
      </c>
      <c r="U38" s="64">
        <v>-0.18779182587011001</v>
      </c>
      <c r="V38" s="45">
        <v>-36155.714719999989</v>
      </c>
    </row>
    <row r="39" spans="1:22" ht="13.05" customHeight="1" thickBot="1" x14ac:dyDescent="0.35">
      <c r="A39" s="50" t="s">
        <v>242</v>
      </c>
      <c r="B39" s="50" t="s">
        <v>251</v>
      </c>
      <c r="C39" s="50" t="s">
        <v>37</v>
      </c>
      <c r="D39" s="51">
        <v>6390</v>
      </c>
      <c r="E39" s="48" t="s">
        <v>48</v>
      </c>
      <c r="F39" s="48"/>
      <c r="G39" s="47"/>
      <c r="H39" s="45">
        <v>0</v>
      </c>
      <c r="I39" s="45">
        <v>0</v>
      </c>
      <c r="J39" s="45">
        <v>-44322.389778271718</v>
      </c>
      <c r="K39" s="45">
        <v>-192.93999999999991</v>
      </c>
      <c r="L39" s="46" t="s">
        <v>42</v>
      </c>
      <c r="M39" s="45">
        <v>0</v>
      </c>
      <c r="N39" s="45">
        <v>0</v>
      </c>
      <c r="O39" s="45">
        <v>-36155.714719999989</v>
      </c>
      <c r="P39" s="45">
        <v>0</v>
      </c>
      <c r="Q39" s="46" t="s">
        <v>42</v>
      </c>
      <c r="R39" s="45">
        <v>-44515.329778271727</v>
      </c>
      <c r="S39" s="45">
        <v>-36155.714720000004</v>
      </c>
      <c r="T39" s="45">
        <v>-8359.615058271731</v>
      </c>
      <c r="U39" s="64">
        <v>-0.18779182587011001</v>
      </c>
      <c r="V39" s="45">
        <v>-36155.714719999989</v>
      </c>
    </row>
    <row r="40" spans="1:22" ht="13.05" customHeight="1" thickBot="1" x14ac:dyDescent="0.35">
      <c r="A40" s="50" t="s">
        <v>242</v>
      </c>
      <c r="B40" s="50" t="s">
        <v>251</v>
      </c>
      <c r="C40" s="50" t="s">
        <v>37</v>
      </c>
      <c r="D40" s="48" t="s">
        <v>45</v>
      </c>
      <c r="E40" s="48"/>
      <c r="F40" s="48"/>
      <c r="G40" s="47"/>
      <c r="H40" s="45">
        <v>0</v>
      </c>
      <c r="I40" s="45">
        <v>0</v>
      </c>
      <c r="J40" s="45">
        <v>-44322.389778271718</v>
      </c>
      <c r="K40" s="45">
        <v>-192.93999999999991</v>
      </c>
      <c r="L40" s="46" t="s">
        <v>42</v>
      </c>
      <c r="M40" s="45">
        <v>0</v>
      </c>
      <c r="N40" s="45">
        <v>0</v>
      </c>
      <c r="O40" s="45">
        <v>-43126.470979999991</v>
      </c>
      <c r="P40" s="45">
        <v>0</v>
      </c>
      <c r="Q40" s="46" t="s">
        <v>42</v>
      </c>
      <c r="R40" s="45">
        <v>-44515.329778271727</v>
      </c>
      <c r="S40" s="45">
        <v>-43126.470979999998</v>
      </c>
      <c r="T40" s="45">
        <v>-1388.858798271729</v>
      </c>
      <c r="U40" s="64">
        <v>-3.1199562155094781E-2</v>
      </c>
      <c r="V40" s="45">
        <v>-43126.470979999991</v>
      </c>
    </row>
    <row r="41" spans="1:22" ht="13.05" customHeight="1" thickBot="1" x14ac:dyDescent="0.35">
      <c r="A41" s="50" t="s">
        <v>242</v>
      </c>
      <c r="B41" s="50" t="s">
        <v>251</v>
      </c>
      <c r="C41" s="48" t="s">
        <v>45</v>
      </c>
      <c r="D41" s="48"/>
      <c r="E41" s="48"/>
      <c r="F41" s="48"/>
      <c r="G41" s="47"/>
      <c r="H41" s="45">
        <v>-70792.016756688347</v>
      </c>
      <c r="I41" s="45">
        <v>-428.1275399999999</v>
      </c>
      <c r="J41" s="45">
        <v>-44322.389778271718</v>
      </c>
      <c r="K41" s="45">
        <v>-192.93999999999991</v>
      </c>
      <c r="L41" s="46" t="s">
        <v>42</v>
      </c>
      <c r="M41" s="45">
        <v>-70876.371240000008</v>
      </c>
      <c r="N41" s="45">
        <v>-451.93446000000012</v>
      </c>
      <c r="O41" s="45">
        <v>-43126.470979999991</v>
      </c>
      <c r="P41" s="45">
        <v>0</v>
      </c>
      <c r="Q41" s="46" t="s">
        <v>42</v>
      </c>
      <c r="R41" s="45">
        <v>-115735.4740749601</v>
      </c>
      <c r="S41" s="45">
        <v>-114454.77668</v>
      </c>
      <c r="T41" s="45">
        <v>-1280.6973949600799</v>
      </c>
      <c r="U41" s="67">
        <v>-1.1065729027303999E-2</v>
      </c>
      <c r="V41" s="45">
        <v>-114454.77668</v>
      </c>
    </row>
    <row r="42" spans="1:22" ht="13.05" customHeight="1" thickBot="1" x14ac:dyDescent="0.35">
      <c r="A42" s="50" t="s">
        <v>242</v>
      </c>
      <c r="B42" s="50" t="s">
        <v>243</v>
      </c>
      <c r="C42" s="50" t="s">
        <v>247</v>
      </c>
      <c r="D42" s="50" t="s">
        <v>35</v>
      </c>
      <c r="E42" s="51">
        <v>761000</v>
      </c>
      <c r="F42" s="51">
        <v>761000</v>
      </c>
      <c r="G42" s="54" t="s">
        <v>77</v>
      </c>
      <c r="H42" s="52">
        <v>-326.26080000000002</v>
      </c>
      <c r="I42" s="52">
        <v>0</v>
      </c>
      <c r="J42" s="52">
        <v>0</v>
      </c>
      <c r="K42" s="52">
        <v>0</v>
      </c>
      <c r="L42" s="53" t="s">
        <v>42</v>
      </c>
      <c r="M42" s="52">
        <v>0</v>
      </c>
      <c r="N42" s="52">
        <v>0</v>
      </c>
      <c r="O42" s="52">
        <v>0</v>
      </c>
      <c r="P42" s="52">
        <v>0</v>
      </c>
      <c r="Q42" s="53" t="s">
        <v>42</v>
      </c>
      <c r="R42" s="52">
        <v>-326.26080000000002</v>
      </c>
      <c r="S42" s="52">
        <v>0</v>
      </c>
      <c r="T42" s="52">
        <v>-326.26080000000002</v>
      </c>
      <c r="U42" s="68">
        <v>-1</v>
      </c>
      <c r="V42" s="52">
        <v>0</v>
      </c>
    </row>
    <row r="43" spans="1:22" ht="13.05" customHeight="1" thickBot="1" x14ac:dyDescent="0.35">
      <c r="A43" s="50" t="s">
        <v>242</v>
      </c>
      <c r="B43" s="50" t="s">
        <v>243</v>
      </c>
      <c r="C43" s="50" t="s">
        <v>247</v>
      </c>
      <c r="D43" s="50" t="s">
        <v>35</v>
      </c>
      <c r="E43" s="51">
        <v>761000</v>
      </c>
      <c r="F43" s="48" t="s">
        <v>45</v>
      </c>
      <c r="G43" s="47"/>
      <c r="H43" s="45">
        <v>-326.26080000000002</v>
      </c>
      <c r="I43" s="45">
        <v>0</v>
      </c>
      <c r="J43" s="45">
        <v>0</v>
      </c>
      <c r="K43" s="45">
        <v>0</v>
      </c>
      <c r="L43" s="46" t="s">
        <v>42</v>
      </c>
      <c r="M43" s="45">
        <v>0</v>
      </c>
      <c r="N43" s="45">
        <v>0</v>
      </c>
      <c r="O43" s="45">
        <v>0</v>
      </c>
      <c r="P43" s="45">
        <v>0</v>
      </c>
      <c r="Q43" s="46" t="s">
        <v>42</v>
      </c>
      <c r="R43" s="45">
        <v>-326.26080000000002</v>
      </c>
      <c r="S43" s="45">
        <v>0</v>
      </c>
      <c r="T43" s="45">
        <v>-326.26080000000002</v>
      </c>
      <c r="U43" s="64">
        <v>-1</v>
      </c>
      <c r="V43" s="45">
        <v>0</v>
      </c>
    </row>
    <row r="44" spans="1:22" ht="13.05" customHeight="1" thickBot="1" x14ac:dyDescent="0.35">
      <c r="A44" s="50" t="s">
        <v>242</v>
      </c>
      <c r="B44" s="50" t="s">
        <v>243</v>
      </c>
      <c r="C44" s="50" t="s">
        <v>247</v>
      </c>
      <c r="D44" s="50" t="s">
        <v>35</v>
      </c>
      <c r="E44" s="51">
        <v>761002</v>
      </c>
      <c r="F44" s="51">
        <v>761002</v>
      </c>
      <c r="G44" s="54" t="s">
        <v>76</v>
      </c>
      <c r="H44" s="52">
        <v>-9791.7742876247266</v>
      </c>
      <c r="I44" s="52">
        <v>0</v>
      </c>
      <c r="J44" s="52">
        <v>0</v>
      </c>
      <c r="K44" s="52">
        <v>0</v>
      </c>
      <c r="L44" s="53" t="s">
        <v>42</v>
      </c>
      <c r="M44" s="52">
        <v>-9424.5017699999989</v>
      </c>
      <c r="N44" s="52">
        <v>0</v>
      </c>
      <c r="O44" s="52">
        <v>0</v>
      </c>
      <c r="P44" s="52">
        <v>0</v>
      </c>
      <c r="Q44" s="53" t="s">
        <v>42</v>
      </c>
      <c r="R44" s="52">
        <v>-9791.7742876247266</v>
      </c>
      <c r="S44" s="52">
        <v>-9424.5017699999989</v>
      </c>
      <c r="T44" s="52">
        <v>-367.2725176247277</v>
      </c>
      <c r="U44" s="68">
        <v>-3.7508270394764058E-2</v>
      </c>
      <c r="V44" s="52">
        <v>-9424.5017700000008</v>
      </c>
    </row>
    <row r="45" spans="1:22" ht="13.05" customHeight="1" thickBot="1" x14ac:dyDescent="0.35">
      <c r="A45" s="50" t="s">
        <v>242</v>
      </c>
      <c r="B45" s="50" t="s">
        <v>243</v>
      </c>
      <c r="C45" s="50" t="s">
        <v>247</v>
      </c>
      <c r="D45" s="50" t="s">
        <v>35</v>
      </c>
      <c r="E45" s="51">
        <v>761002</v>
      </c>
      <c r="F45" s="48" t="s">
        <v>45</v>
      </c>
      <c r="G45" s="47"/>
      <c r="H45" s="45">
        <v>-9791.7742876247266</v>
      </c>
      <c r="I45" s="45">
        <v>0</v>
      </c>
      <c r="J45" s="45">
        <v>0</v>
      </c>
      <c r="K45" s="45">
        <v>0</v>
      </c>
      <c r="L45" s="46" t="s">
        <v>42</v>
      </c>
      <c r="M45" s="45">
        <v>-9424.5017699999989</v>
      </c>
      <c r="N45" s="45">
        <v>0</v>
      </c>
      <c r="O45" s="45">
        <v>0</v>
      </c>
      <c r="P45" s="45">
        <v>0</v>
      </c>
      <c r="Q45" s="46" t="s">
        <v>42</v>
      </c>
      <c r="R45" s="45">
        <v>-9791.7742876247266</v>
      </c>
      <c r="S45" s="45">
        <v>-9424.5017699999989</v>
      </c>
      <c r="T45" s="45">
        <v>-367.2725176247277</v>
      </c>
      <c r="U45" s="64">
        <v>-3.7508270394764058E-2</v>
      </c>
      <c r="V45" s="45">
        <v>-9424.5017700000008</v>
      </c>
    </row>
    <row r="46" spans="1:22" ht="13.05" customHeight="1" thickBot="1" x14ac:dyDescent="0.35">
      <c r="A46" s="50" t="s">
        <v>242</v>
      </c>
      <c r="B46" s="50" t="s">
        <v>243</v>
      </c>
      <c r="C46" s="50" t="s">
        <v>247</v>
      </c>
      <c r="D46" s="50" t="s">
        <v>35</v>
      </c>
      <c r="E46" s="51">
        <v>761013</v>
      </c>
      <c r="F46" s="51">
        <v>761013</v>
      </c>
      <c r="G46" s="54" t="s">
        <v>75</v>
      </c>
      <c r="H46" s="52">
        <v>-5.7640000000000002</v>
      </c>
      <c r="I46" s="52">
        <v>0</v>
      </c>
      <c r="J46" s="52">
        <v>0</v>
      </c>
      <c r="K46" s="52">
        <v>0</v>
      </c>
      <c r="L46" s="53" t="s">
        <v>42</v>
      </c>
      <c r="M46" s="52">
        <v>-26.607859999999999</v>
      </c>
      <c r="N46" s="52">
        <v>0</v>
      </c>
      <c r="O46" s="52">
        <v>0</v>
      </c>
      <c r="P46" s="52">
        <v>0</v>
      </c>
      <c r="Q46" s="53" t="s">
        <v>42</v>
      </c>
      <c r="R46" s="52">
        <v>-5.7640000000000002</v>
      </c>
      <c r="S46" s="52">
        <v>-26.607859999999999</v>
      </c>
      <c r="T46" s="52">
        <v>20.843859999999999</v>
      </c>
      <c r="U46" s="68">
        <v>3.616214434420542</v>
      </c>
      <c r="V46" s="52">
        <v>-26.607859999999999</v>
      </c>
    </row>
    <row r="47" spans="1:22" ht="13.05" customHeight="1" thickBot="1" x14ac:dyDescent="0.35">
      <c r="A47" s="50" t="s">
        <v>242</v>
      </c>
      <c r="B47" s="50" t="s">
        <v>243</v>
      </c>
      <c r="C47" s="50" t="s">
        <v>247</v>
      </c>
      <c r="D47" s="50" t="s">
        <v>35</v>
      </c>
      <c r="E47" s="51">
        <v>761013</v>
      </c>
      <c r="F47" s="48" t="s">
        <v>45</v>
      </c>
      <c r="G47" s="47"/>
      <c r="H47" s="45">
        <v>-5.7640000000000002</v>
      </c>
      <c r="I47" s="45">
        <v>0</v>
      </c>
      <c r="J47" s="45">
        <v>0</v>
      </c>
      <c r="K47" s="45">
        <v>0</v>
      </c>
      <c r="L47" s="46" t="s">
        <v>42</v>
      </c>
      <c r="M47" s="45">
        <v>-26.607859999999999</v>
      </c>
      <c r="N47" s="45">
        <v>0</v>
      </c>
      <c r="O47" s="45">
        <v>0</v>
      </c>
      <c r="P47" s="45">
        <v>0</v>
      </c>
      <c r="Q47" s="46" t="s">
        <v>42</v>
      </c>
      <c r="R47" s="45">
        <v>-5.7640000000000002</v>
      </c>
      <c r="S47" s="45">
        <v>-26.607859999999999</v>
      </c>
      <c r="T47" s="45">
        <v>20.843859999999999</v>
      </c>
      <c r="U47" s="64">
        <v>3.616214434420542</v>
      </c>
      <c r="V47" s="45">
        <v>-26.607859999999999</v>
      </c>
    </row>
    <row r="48" spans="1:22" ht="13.05" customHeight="1" thickBot="1" x14ac:dyDescent="0.35">
      <c r="A48" s="50" t="s">
        <v>242</v>
      </c>
      <c r="B48" s="50" t="s">
        <v>243</v>
      </c>
      <c r="C48" s="50" t="s">
        <v>247</v>
      </c>
      <c r="D48" s="50" t="s">
        <v>35</v>
      </c>
      <c r="E48" s="48" t="s">
        <v>48</v>
      </c>
      <c r="F48" s="48"/>
      <c r="G48" s="47"/>
      <c r="H48" s="45">
        <v>-10123.79908762473</v>
      </c>
      <c r="I48" s="45">
        <v>0</v>
      </c>
      <c r="J48" s="45">
        <v>0</v>
      </c>
      <c r="K48" s="45">
        <v>0</v>
      </c>
      <c r="L48" s="46" t="s">
        <v>42</v>
      </c>
      <c r="M48" s="45">
        <v>-9451.109629999999</v>
      </c>
      <c r="N48" s="45">
        <v>0</v>
      </c>
      <c r="O48" s="45">
        <v>0</v>
      </c>
      <c r="P48" s="45">
        <v>0</v>
      </c>
      <c r="Q48" s="46" t="s">
        <v>42</v>
      </c>
      <c r="R48" s="45">
        <v>-10123.79908762473</v>
      </c>
      <c r="S48" s="45">
        <v>-9451.109629999999</v>
      </c>
      <c r="T48" s="45">
        <v>-672.68945762472686</v>
      </c>
      <c r="U48" s="64">
        <v>-6.6446346060642175E-2</v>
      </c>
      <c r="V48" s="45">
        <v>-9451.1096300000027</v>
      </c>
    </row>
    <row r="49" spans="1:22" ht="13.05" customHeight="1" thickBot="1" x14ac:dyDescent="0.35">
      <c r="A49" s="50" t="s">
        <v>242</v>
      </c>
      <c r="B49" s="50" t="s">
        <v>243</v>
      </c>
      <c r="C49" s="50" t="s">
        <v>247</v>
      </c>
      <c r="D49" s="50" t="s">
        <v>34</v>
      </c>
      <c r="E49" s="51">
        <v>761024</v>
      </c>
      <c r="F49" s="51">
        <v>761024</v>
      </c>
      <c r="G49" s="54" t="s">
        <v>74</v>
      </c>
      <c r="H49" s="52">
        <v>-1738.9749999999999</v>
      </c>
      <c r="I49" s="52">
        <v>0</v>
      </c>
      <c r="J49" s="52">
        <v>0</v>
      </c>
      <c r="K49" s="52">
        <v>0</v>
      </c>
      <c r="L49" s="53" t="s">
        <v>42</v>
      </c>
      <c r="M49" s="52">
        <v>-1705.4015300000001</v>
      </c>
      <c r="N49" s="52">
        <v>0</v>
      </c>
      <c r="O49" s="52">
        <v>-41.666699999999999</v>
      </c>
      <c r="P49" s="52">
        <v>0</v>
      </c>
      <c r="Q49" s="53" t="s">
        <v>42</v>
      </c>
      <c r="R49" s="52">
        <v>-1738.9749999999999</v>
      </c>
      <c r="S49" s="52">
        <v>-1747.0682300000001</v>
      </c>
      <c r="T49" s="52">
        <v>8.0932299999999486</v>
      </c>
      <c r="U49" s="69">
        <v>4.6540232033237859E-3</v>
      </c>
      <c r="V49" s="52">
        <v>-1747.0682300000001</v>
      </c>
    </row>
    <row r="50" spans="1:22" ht="13.05" customHeight="1" thickBot="1" x14ac:dyDescent="0.35">
      <c r="A50" s="50" t="s">
        <v>242</v>
      </c>
      <c r="B50" s="50" t="s">
        <v>243</v>
      </c>
      <c r="C50" s="50" t="s">
        <v>247</v>
      </c>
      <c r="D50" s="50" t="s">
        <v>34</v>
      </c>
      <c r="E50" s="51">
        <v>761024</v>
      </c>
      <c r="F50" s="48" t="s">
        <v>45</v>
      </c>
      <c r="G50" s="47"/>
      <c r="H50" s="45">
        <v>-1738.9749999999999</v>
      </c>
      <c r="I50" s="45">
        <v>0</v>
      </c>
      <c r="J50" s="45">
        <v>0</v>
      </c>
      <c r="K50" s="45">
        <v>0</v>
      </c>
      <c r="L50" s="46" t="s">
        <v>42</v>
      </c>
      <c r="M50" s="45">
        <v>-1705.4015300000001</v>
      </c>
      <c r="N50" s="45">
        <v>0</v>
      </c>
      <c r="O50" s="45">
        <v>-41.666699999999999</v>
      </c>
      <c r="P50" s="45">
        <v>0</v>
      </c>
      <c r="Q50" s="46" t="s">
        <v>42</v>
      </c>
      <c r="R50" s="45">
        <v>-1738.9749999999999</v>
      </c>
      <c r="S50" s="45">
        <v>-1747.0682300000001</v>
      </c>
      <c r="T50" s="45">
        <v>8.0932299999999486</v>
      </c>
      <c r="U50" s="67">
        <v>4.6540232033237859E-3</v>
      </c>
      <c r="V50" s="45">
        <v>-1747.0682300000001</v>
      </c>
    </row>
    <row r="51" spans="1:22" ht="13.05" customHeight="1" thickBot="1" x14ac:dyDescent="0.35">
      <c r="A51" s="50" t="s">
        <v>242</v>
      </c>
      <c r="B51" s="50" t="s">
        <v>243</v>
      </c>
      <c r="C51" s="50" t="s">
        <v>247</v>
      </c>
      <c r="D51" s="50" t="s">
        <v>34</v>
      </c>
      <c r="E51" s="51">
        <v>761025</v>
      </c>
      <c r="F51" s="51">
        <v>761025</v>
      </c>
      <c r="G51" s="54" t="s">
        <v>73</v>
      </c>
      <c r="H51" s="52">
        <v>-1250</v>
      </c>
      <c r="I51" s="52">
        <v>0</v>
      </c>
      <c r="J51" s="52">
        <v>0</v>
      </c>
      <c r="K51" s="52">
        <v>0</v>
      </c>
      <c r="L51" s="53" t="s">
        <v>42</v>
      </c>
      <c r="M51" s="52">
        <v>-1650</v>
      </c>
      <c r="N51" s="52">
        <v>0</v>
      </c>
      <c r="O51" s="52">
        <v>0</v>
      </c>
      <c r="P51" s="52">
        <v>0</v>
      </c>
      <c r="Q51" s="53" t="s">
        <v>42</v>
      </c>
      <c r="R51" s="52">
        <v>-1250</v>
      </c>
      <c r="S51" s="52">
        <v>-1650</v>
      </c>
      <c r="T51" s="52">
        <v>400</v>
      </c>
      <c r="U51" s="68">
        <v>0.32</v>
      </c>
      <c r="V51" s="52">
        <v>-1650</v>
      </c>
    </row>
    <row r="52" spans="1:22" ht="13.05" customHeight="1" thickBot="1" x14ac:dyDescent="0.35">
      <c r="A52" s="50" t="s">
        <v>242</v>
      </c>
      <c r="B52" s="50" t="s">
        <v>243</v>
      </c>
      <c r="C52" s="50" t="s">
        <v>247</v>
      </c>
      <c r="D52" s="50" t="s">
        <v>34</v>
      </c>
      <c r="E52" s="51">
        <v>761025</v>
      </c>
      <c r="F52" s="48" t="s">
        <v>45</v>
      </c>
      <c r="G52" s="47"/>
      <c r="H52" s="45">
        <v>-1250</v>
      </c>
      <c r="I52" s="45">
        <v>0</v>
      </c>
      <c r="J52" s="45">
        <v>0</v>
      </c>
      <c r="K52" s="45">
        <v>0</v>
      </c>
      <c r="L52" s="46" t="s">
        <v>42</v>
      </c>
      <c r="M52" s="45">
        <v>-1650</v>
      </c>
      <c r="N52" s="45">
        <v>0</v>
      </c>
      <c r="O52" s="45">
        <v>0</v>
      </c>
      <c r="P52" s="45">
        <v>0</v>
      </c>
      <c r="Q52" s="46" t="s">
        <v>42</v>
      </c>
      <c r="R52" s="45">
        <v>-1250</v>
      </c>
      <c r="S52" s="45">
        <v>-1650</v>
      </c>
      <c r="T52" s="45">
        <v>400</v>
      </c>
      <c r="U52" s="64">
        <v>0.32</v>
      </c>
      <c r="V52" s="45">
        <v>-1650</v>
      </c>
    </row>
    <row r="53" spans="1:22" ht="13.05" customHeight="1" thickBot="1" x14ac:dyDescent="0.35">
      <c r="A53" s="50" t="s">
        <v>242</v>
      </c>
      <c r="B53" s="50" t="s">
        <v>243</v>
      </c>
      <c r="C53" s="50" t="s">
        <v>247</v>
      </c>
      <c r="D53" s="50" t="s">
        <v>34</v>
      </c>
      <c r="E53" s="51">
        <v>761026</v>
      </c>
      <c r="F53" s="51">
        <v>761026</v>
      </c>
      <c r="G53" s="54" t="s">
        <v>250</v>
      </c>
      <c r="H53" s="52">
        <v>-283.52300000000002</v>
      </c>
      <c r="I53" s="52">
        <v>0</v>
      </c>
      <c r="J53" s="52">
        <v>0</v>
      </c>
      <c r="K53" s="52">
        <v>0</v>
      </c>
      <c r="L53" s="53" t="s">
        <v>42</v>
      </c>
      <c r="M53" s="52">
        <v>-260.99491999999998</v>
      </c>
      <c r="N53" s="52">
        <v>0</v>
      </c>
      <c r="O53" s="52">
        <v>0</v>
      </c>
      <c r="P53" s="52">
        <v>0</v>
      </c>
      <c r="Q53" s="53" t="s">
        <v>42</v>
      </c>
      <c r="R53" s="52">
        <v>-283.52300000000002</v>
      </c>
      <c r="S53" s="52">
        <v>-260.99491999999998</v>
      </c>
      <c r="T53" s="52">
        <v>-22.528079999999989</v>
      </c>
      <c r="U53" s="68">
        <v>-7.9457680681990481E-2</v>
      </c>
      <c r="V53" s="52">
        <v>-260.99491999999998</v>
      </c>
    </row>
    <row r="54" spans="1:22" ht="13.05" customHeight="1" thickBot="1" x14ac:dyDescent="0.35">
      <c r="A54" s="50" t="s">
        <v>242</v>
      </c>
      <c r="B54" s="50" t="s">
        <v>243</v>
      </c>
      <c r="C54" s="50" t="s">
        <v>247</v>
      </c>
      <c r="D54" s="50" t="s">
        <v>34</v>
      </c>
      <c r="E54" s="51">
        <v>761026</v>
      </c>
      <c r="F54" s="48" t="s">
        <v>45</v>
      </c>
      <c r="G54" s="47"/>
      <c r="H54" s="45">
        <v>-283.52300000000002</v>
      </c>
      <c r="I54" s="45">
        <v>0</v>
      </c>
      <c r="J54" s="45">
        <v>0</v>
      </c>
      <c r="K54" s="45">
        <v>0</v>
      </c>
      <c r="L54" s="46" t="s">
        <v>42</v>
      </c>
      <c r="M54" s="45">
        <v>-260.99491999999998</v>
      </c>
      <c r="N54" s="45">
        <v>0</v>
      </c>
      <c r="O54" s="45">
        <v>0</v>
      </c>
      <c r="P54" s="45">
        <v>0</v>
      </c>
      <c r="Q54" s="46" t="s">
        <v>42</v>
      </c>
      <c r="R54" s="45">
        <v>-283.52300000000002</v>
      </c>
      <c r="S54" s="45">
        <v>-260.99491999999998</v>
      </c>
      <c r="T54" s="45">
        <v>-22.528079999999989</v>
      </c>
      <c r="U54" s="64">
        <v>-7.9457680681990481E-2</v>
      </c>
      <c r="V54" s="45">
        <v>-260.99491999999998</v>
      </c>
    </row>
    <row r="55" spans="1:22" ht="13.05" customHeight="1" thickBot="1" x14ac:dyDescent="0.35">
      <c r="A55" s="50" t="s">
        <v>242</v>
      </c>
      <c r="B55" s="50" t="s">
        <v>243</v>
      </c>
      <c r="C55" s="50" t="s">
        <v>247</v>
      </c>
      <c r="D55" s="50" t="s">
        <v>34</v>
      </c>
      <c r="E55" s="51">
        <v>761028</v>
      </c>
      <c r="F55" s="51">
        <v>761028</v>
      </c>
      <c r="G55" s="54" t="s">
        <v>71</v>
      </c>
      <c r="H55" s="52">
        <v>-21.818999999999999</v>
      </c>
      <c r="I55" s="52">
        <v>0</v>
      </c>
      <c r="J55" s="52">
        <v>0</v>
      </c>
      <c r="K55" s="52">
        <v>0</v>
      </c>
      <c r="L55" s="53" t="s">
        <v>42</v>
      </c>
      <c r="M55" s="52">
        <v>-46.819000000000003</v>
      </c>
      <c r="N55" s="52">
        <v>0</v>
      </c>
      <c r="O55" s="52">
        <v>0</v>
      </c>
      <c r="P55" s="52">
        <v>0</v>
      </c>
      <c r="Q55" s="53" t="s">
        <v>42</v>
      </c>
      <c r="R55" s="52">
        <v>-21.818999999999999</v>
      </c>
      <c r="S55" s="52">
        <v>-46.819000000000003</v>
      </c>
      <c r="T55" s="52">
        <v>25</v>
      </c>
      <c r="U55" s="68">
        <v>1.145790366194601</v>
      </c>
      <c r="V55" s="52">
        <v>-46.819000000000003</v>
      </c>
    </row>
    <row r="56" spans="1:22" ht="13.05" customHeight="1" thickBot="1" x14ac:dyDescent="0.35">
      <c r="A56" s="50" t="s">
        <v>242</v>
      </c>
      <c r="B56" s="50" t="s">
        <v>243</v>
      </c>
      <c r="C56" s="50" t="s">
        <v>247</v>
      </c>
      <c r="D56" s="50" t="s">
        <v>34</v>
      </c>
      <c r="E56" s="51">
        <v>761028</v>
      </c>
      <c r="F56" s="48" t="s">
        <v>45</v>
      </c>
      <c r="G56" s="47"/>
      <c r="H56" s="45">
        <v>-21.818999999999999</v>
      </c>
      <c r="I56" s="45">
        <v>0</v>
      </c>
      <c r="J56" s="45">
        <v>0</v>
      </c>
      <c r="K56" s="45">
        <v>0</v>
      </c>
      <c r="L56" s="46" t="s">
        <v>42</v>
      </c>
      <c r="M56" s="45">
        <v>-46.819000000000003</v>
      </c>
      <c r="N56" s="45">
        <v>0</v>
      </c>
      <c r="O56" s="45">
        <v>0</v>
      </c>
      <c r="P56" s="45">
        <v>0</v>
      </c>
      <c r="Q56" s="46" t="s">
        <v>42</v>
      </c>
      <c r="R56" s="45">
        <v>-21.818999999999999</v>
      </c>
      <c r="S56" s="45">
        <v>-46.819000000000003</v>
      </c>
      <c r="T56" s="45">
        <v>25</v>
      </c>
      <c r="U56" s="64">
        <v>1.145790366194601</v>
      </c>
      <c r="V56" s="45">
        <v>-46.819000000000003</v>
      </c>
    </row>
    <row r="57" spans="1:22" ht="13.05" customHeight="1" thickBot="1" x14ac:dyDescent="0.35">
      <c r="A57" s="50" t="s">
        <v>242</v>
      </c>
      <c r="B57" s="50" t="s">
        <v>243</v>
      </c>
      <c r="C57" s="50" t="s">
        <v>247</v>
      </c>
      <c r="D57" s="50" t="s">
        <v>34</v>
      </c>
      <c r="E57" s="51">
        <v>761041</v>
      </c>
      <c r="F57" s="51">
        <v>761041</v>
      </c>
      <c r="G57" s="54" t="s">
        <v>70</v>
      </c>
      <c r="H57" s="52">
        <v>0</v>
      </c>
      <c r="I57" s="52">
        <v>0</v>
      </c>
      <c r="J57" s="52">
        <v>0</v>
      </c>
      <c r="K57" s="52">
        <v>0</v>
      </c>
      <c r="L57" s="53" t="s">
        <v>42</v>
      </c>
      <c r="M57" s="52">
        <v>-48.992720000000013</v>
      </c>
      <c r="N57" s="52">
        <v>0</v>
      </c>
      <c r="O57" s="52">
        <v>0</v>
      </c>
      <c r="P57" s="52">
        <v>0</v>
      </c>
      <c r="Q57" s="53" t="s">
        <v>42</v>
      </c>
      <c r="R57" s="52">
        <v>0</v>
      </c>
      <c r="S57" s="52">
        <v>-48.992720000000013</v>
      </c>
      <c r="T57" s="52">
        <v>48.992720000000013</v>
      </c>
      <c r="U57" s="66" t="s">
        <v>42</v>
      </c>
      <c r="V57" s="52">
        <v>-48.992720000000013</v>
      </c>
    </row>
    <row r="58" spans="1:22" ht="13.05" customHeight="1" thickBot="1" x14ac:dyDescent="0.35">
      <c r="A58" s="50" t="s">
        <v>242</v>
      </c>
      <c r="B58" s="50" t="s">
        <v>243</v>
      </c>
      <c r="C58" s="50" t="s">
        <v>247</v>
      </c>
      <c r="D58" s="50" t="s">
        <v>34</v>
      </c>
      <c r="E58" s="51">
        <v>761041</v>
      </c>
      <c r="F58" s="48" t="s">
        <v>45</v>
      </c>
      <c r="G58" s="47"/>
      <c r="H58" s="45">
        <v>0</v>
      </c>
      <c r="I58" s="45">
        <v>0</v>
      </c>
      <c r="J58" s="45">
        <v>0</v>
      </c>
      <c r="K58" s="45">
        <v>0</v>
      </c>
      <c r="L58" s="46" t="s">
        <v>42</v>
      </c>
      <c r="M58" s="45">
        <v>-48.992720000000013</v>
      </c>
      <c r="N58" s="45">
        <v>0</v>
      </c>
      <c r="O58" s="45">
        <v>0</v>
      </c>
      <c r="P58" s="45">
        <v>0</v>
      </c>
      <c r="Q58" s="46" t="s">
        <v>42</v>
      </c>
      <c r="R58" s="45">
        <v>0</v>
      </c>
      <c r="S58" s="45">
        <v>-48.992720000000013</v>
      </c>
      <c r="T58" s="45">
        <v>48.992720000000013</v>
      </c>
      <c r="U58" s="65" t="s">
        <v>42</v>
      </c>
      <c r="V58" s="45">
        <v>-48.992720000000013</v>
      </c>
    </row>
    <row r="59" spans="1:22" ht="13.05" customHeight="1" thickBot="1" x14ac:dyDescent="0.35">
      <c r="A59" s="50" t="s">
        <v>242</v>
      </c>
      <c r="B59" s="50" t="s">
        <v>243</v>
      </c>
      <c r="C59" s="50" t="s">
        <v>247</v>
      </c>
      <c r="D59" s="50" t="s">
        <v>34</v>
      </c>
      <c r="E59" s="51">
        <v>761082</v>
      </c>
      <c r="F59" s="51">
        <v>761082</v>
      </c>
      <c r="G59" s="54" t="s">
        <v>310</v>
      </c>
      <c r="H59" s="52">
        <v>0</v>
      </c>
      <c r="I59" s="52">
        <v>0</v>
      </c>
      <c r="J59" s="52">
        <v>0</v>
      </c>
      <c r="K59" s="52">
        <v>0</v>
      </c>
      <c r="L59" s="53" t="s">
        <v>42</v>
      </c>
      <c r="M59" s="52">
        <v>10.06249</v>
      </c>
      <c r="N59" s="52">
        <v>0</v>
      </c>
      <c r="O59" s="52">
        <v>0</v>
      </c>
      <c r="P59" s="52">
        <v>0</v>
      </c>
      <c r="Q59" s="53" t="s">
        <v>42</v>
      </c>
      <c r="R59" s="52">
        <v>0</v>
      </c>
      <c r="S59" s="52">
        <v>10.06249</v>
      </c>
      <c r="T59" s="52">
        <v>-10.06249</v>
      </c>
      <c r="U59" s="66" t="s">
        <v>42</v>
      </c>
      <c r="V59" s="52">
        <v>10.06249</v>
      </c>
    </row>
    <row r="60" spans="1:22" ht="13.05" customHeight="1" thickBot="1" x14ac:dyDescent="0.35">
      <c r="A60" s="50" t="s">
        <v>242</v>
      </c>
      <c r="B60" s="50" t="s">
        <v>243</v>
      </c>
      <c r="C60" s="50" t="s">
        <v>247</v>
      </c>
      <c r="D60" s="50" t="s">
        <v>34</v>
      </c>
      <c r="E60" s="51">
        <v>761082</v>
      </c>
      <c r="F60" s="48" t="s">
        <v>45</v>
      </c>
      <c r="G60" s="47"/>
      <c r="H60" s="45">
        <v>0</v>
      </c>
      <c r="I60" s="45">
        <v>0</v>
      </c>
      <c r="J60" s="45">
        <v>0</v>
      </c>
      <c r="K60" s="45">
        <v>0</v>
      </c>
      <c r="L60" s="46" t="s">
        <v>42</v>
      </c>
      <c r="M60" s="45">
        <v>10.06249</v>
      </c>
      <c r="N60" s="45">
        <v>0</v>
      </c>
      <c r="O60" s="45">
        <v>0</v>
      </c>
      <c r="P60" s="45">
        <v>0</v>
      </c>
      <c r="Q60" s="46" t="s">
        <v>42</v>
      </c>
      <c r="R60" s="45">
        <v>0</v>
      </c>
      <c r="S60" s="45">
        <v>10.06249</v>
      </c>
      <c r="T60" s="45">
        <v>-10.06249</v>
      </c>
      <c r="U60" s="65" t="s">
        <v>42</v>
      </c>
      <c r="V60" s="45">
        <v>10.06249</v>
      </c>
    </row>
    <row r="61" spans="1:22" ht="13.05" customHeight="1" thickBot="1" x14ac:dyDescent="0.35">
      <c r="A61" s="50" t="s">
        <v>242</v>
      </c>
      <c r="B61" s="50" t="s">
        <v>243</v>
      </c>
      <c r="C61" s="50" t="s">
        <v>247</v>
      </c>
      <c r="D61" s="50" t="s">
        <v>34</v>
      </c>
      <c r="E61" s="48" t="s">
        <v>48</v>
      </c>
      <c r="F61" s="48"/>
      <c r="G61" s="47"/>
      <c r="H61" s="45">
        <v>-3294.317</v>
      </c>
      <c r="I61" s="45">
        <v>0</v>
      </c>
      <c r="J61" s="45">
        <v>0</v>
      </c>
      <c r="K61" s="45">
        <v>0</v>
      </c>
      <c r="L61" s="46" t="s">
        <v>42</v>
      </c>
      <c r="M61" s="45">
        <v>-3702.1456800000001</v>
      </c>
      <c r="N61" s="45">
        <v>0</v>
      </c>
      <c r="O61" s="45">
        <v>-41.666699999999999</v>
      </c>
      <c r="P61" s="45">
        <v>0</v>
      </c>
      <c r="Q61" s="46" t="s">
        <v>42</v>
      </c>
      <c r="R61" s="45">
        <v>-3294.317</v>
      </c>
      <c r="S61" s="45">
        <v>-3743.8123799999998</v>
      </c>
      <c r="T61" s="45">
        <v>449.49537999999978</v>
      </c>
      <c r="U61" s="64">
        <v>0.13644569724164371</v>
      </c>
      <c r="V61" s="45">
        <v>-3743.8123799999998</v>
      </c>
    </row>
    <row r="62" spans="1:22" ht="13.05" customHeight="1" x14ac:dyDescent="0.3">
      <c r="A62" s="50" t="s">
        <v>242</v>
      </c>
      <c r="B62" s="50" t="s">
        <v>243</v>
      </c>
      <c r="C62" s="50" t="s">
        <v>247</v>
      </c>
      <c r="D62" s="50" t="s">
        <v>33</v>
      </c>
      <c r="E62" s="51">
        <v>762000</v>
      </c>
      <c r="F62" s="51">
        <v>762000</v>
      </c>
      <c r="G62" s="54" t="s">
        <v>69</v>
      </c>
      <c r="H62" s="52">
        <v>0</v>
      </c>
      <c r="I62" s="52">
        <v>0</v>
      </c>
      <c r="J62" s="52">
        <v>-100</v>
      </c>
      <c r="K62" s="52">
        <v>0</v>
      </c>
      <c r="L62" s="53" t="s">
        <v>42</v>
      </c>
      <c r="M62" s="52">
        <v>0</v>
      </c>
      <c r="N62" s="52">
        <v>0</v>
      </c>
      <c r="O62" s="52">
        <v>0</v>
      </c>
      <c r="P62" s="52">
        <v>0</v>
      </c>
      <c r="Q62" s="53" t="s">
        <v>42</v>
      </c>
      <c r="R62" s="52">
        <v>-100</v>
      </c>
      <c r="S62" s="52">
        <v>0</v>
      </c>
      <c r="T62" s="52">
        <v>-100</v>
      </c>
      <c r="U62" s="68">
        <v>-1</v>
      </c>
      <c r="V62" s="52">
        <v>0</v>
      </c>
    </row>
    <row r="63" spans="1:22" ht="13.05" customHeight="1" x14ac:dyDescent="0.3">
      <c r="A63" s="50" t="s">
        <v>242</v>
      </c>
      <c r="B63" s="50" t="s">
        <v>243</v>
      </c>
      <c r="C63" s="50" t="s">
        <v>247</v>
      </c>
      <c r="D63" s="50" t="s">
        <v>33</v>
      </c>
      <c r="E63" s="51">
        <v>762000</v>
      </c>
      <c r="F63" s="51">
        <v>762010</v>
      </c>
      <c r="G63" s="54" t="s">
        <v>67</v>
      </c>
      <c r="H63" s="52">
        <v>0</v>
      </c>
      <c r="I63" s="52">
        <v>0</v>
      </c>
      <c r="J63" s="52">
        <v>0</v>
      </c>
      <c r="K63" s="52">
        <v>0</v>
      </c>
      <c r="L63" s="53" t="s">
        <v>42</v>
      </c>
      <c r="M63" s="52">
        <v>0</v>
      </c>
      <c r="N63" s="52">
        <v>0</v>
      </c>
      <c r="O63" s="52">
        <v>-3212.9363699999999</v>
      </c>
      <c r="P63" s="52">
        <v>0</v>
      </c>
      <c r="Q63" s="53" t="s">
        <v>42</v>
      </c>
      <c r="R63" s="52">
        <v>0</v>
      </c>
      <c r="S63" s="52">
        <v>-3212.9363699999999</v>
      </c>
      <c r="T63" s="52">
        <v>3212.9363699999999</v>
      </c>
      <c r="U63" s="66" t="s">
        <v>42</v>
      </c>
      <c r="V63" s="52">
        <v>-3212.9363699999999</v>
      </c>
    </row>
    <row r="64" spans="1:22" ht="13.05" customHeight="1" x14ac:dyDescent="0.3">
      <c r="A64" s="50" t="s">
        <v>242</v>
      </c>
      <c r="B64" s="50" t="s">
        <v>243</v>
      </c>
      <c r="C64" s="50" t="s">
        <v>247</v>
      </c>
      <c r="D64" s="50" t="s">
        <v>33</v>
      </c>
      <c r="E64" s="51">
        <v>762000</v>
      </c>
      <c r="F64" s="51">
        <v>762011</v>
      </c>
      <c r="G64" s="54" t="s">
        <v>309</v>
      </c>
      <c r="H64" s="52">
        <v>0</v>
      </c>
      <c r="I64" s="52">
        <v>0</v>
      </c>
      <c r="J64" s="52">
        <v>0</v>
      </c>
      <c r="K64" s="52">
        <v>0</v>
      </c>
      <c r="L64" s="53" t="s">
        <v>42</v>
      </c>
      <c r="M64" s="52">
        <v>0</v>
      </c>
      <c r="N64" s="52">
        <v>0</v>
      </c>
      <c r="O64" s="52">
        <v>-134.38646</v>
      </c>
      <c r="P64" s="52">
        <v>0</v>
      </c>
      <c r="Q64" s="53" t="s">
        <v>42</v>
      </c>
      <c r="R64" s="52">
        <v>0</v>
      </c>
      <c r="S64" s="52">
        <v>-134.38646</v>
      </c>
      <c r="T64" s="52">
        <v>134.38646</v>
      </c>
      <c r="U64" s="66" t="s">
        <v>42</v>
      </c>
      <c r="V64" s="52">
        <v>-134.38646</v>
      </c>
    </row>
    <row r="65" spans="1:22" ht="13.05" customHeight="1" x14ac:dyDescent="0.3">
      <c r="A65" s="50" t="s">
        <v>242</v>
      </c>
      <c r="B65" s="50" t="s">
        <v>243</v>
      </c>
      <c r="C65" s="50" t="s">
        <v>247</v>
      </c>
      <c r="D65" s="50" t="s">
        <v>33</v>
      </c>
      <c r="E65" s="51">
        <v>762000</v>
      </c>
      <c r="F65" s="51">
        <v>762012</v>
      </c>
      <c r="G65" s="54" t="s">
        <v>66</v>
      </c>
      <c r="H65" s="52">
        <v>0</v>
      </c>
      <c r="I65" s="52">
        <v>0</v>
      </c>
      <c r="J65" s="52">
        <v>0</v>
      </c>
      <c r="K65" s="52">
        <v>0</v>
      </c>
      <c r="L65" s="53" t="s">
        <v>42</v>
      </c>
      <c r="M65" s="52">
        <v>0</v>
      </c>
      <c r="N65" s="52">
        <v>0</v>
      </c>
      <c r="O65" s="52">
        <v>-337.97672999999998</v>
      </c>
      <c r="P65" s="52">
        <v>0</v>
      </c>
      <c r="Q65" s="53" t="s">
        <v>42</v>
      </c>
      <c r="R65" s="52">
        <v>0</v>
      </c>
      <c r="S65" s="52">
        <v>-337.97672999999998</v>
      </c>
      <c r="T65" s="52">
        <v>337.97672999999998</v>
      </c>
      <c r="U65" s="66" t="s">
        <v>42</v>
      </c>
      <c r="V65" s="52">
        <v>-337.97672999999998</v>
      </c>
    </row>
    <row r="66" spans="1:22" ht="13.05" customHeight="1" thickBot="1" x14ac:dyDescent="0.35">
      <c r="A66" s="50" t="s">
        <v>242</v>
      </c>
      <c r="B66" s="50" t="s">
        <v>243</v>
      </c>
      <c r="C66" s="50" t="s">
        <v>247</v>
      </c>
      <c r="D66" s="50" t="s">
        <v>33</v>
      </c>
      <c r="E66" s="51">
        <v>762000</v>
      </c>
      <c r="F66" s="51">
        <v>762013</v>
      </c>
      <c r="G66" s="54" t="s">
        <v>65</v>
      </c>
      <c r="H66" s="52">
        <v>0</v>
      </c>
      <c r="I66" s="52">
        <v>0</v>
      </c>
      <c r="J66" s="52">
        <v>0</v>
      </c>
      <c r="K66" s="52">
        <v>0</v>
      </c>
      <c r="L66" s="53" t="s">
        <v>42</v>
      </c>
      <c r="M66" s="52">
        <v>0</v>
      </c>
      <c r="N66" s="52">
        <v>0</v>
      </c>
      <c r="O66" s="52">
        <v>-1145.46469</v>
      </c>
      <c r="P66" s="52">
        <v>0</v>
      </c>
      <c r="Q66" s="53" t="s">
        <v>42</v>
      </c>
      <c r="R66" s="52">
        <v>0</v>
      </c>
      <c r="S66" s="52">
        <v>-1145.46469</v>
      </c>
      <c r="T66" s="52">
        <v>1145.46469</v>
      </c>
      <c r="U66" s="66" t="s">
        <v>42</v>
      </c>
      <c r="V66" s="52">
        <v>-1145.46469</v>
      </c>
    </row>
    <row r="67" spans="1:22" ht="13.05" customHeight="1" thickBot="1" x14ac:dyDescent="0.35">
      <c r="A67" s="50" t="s">
        <v>242</v>
      </c>
      <c r="B67" s="50" t="s">
        <v>243</v>
      </c>
      <c r="C67" s="50" t="s">
        <v>247</v>
      </c>
      <c r="D67" s="50" t="s">
        <v>33</v>
      </c>
      <c r="E67" s="51">
        <v>762000</v>
      </c>
      <c r="F67" s="48" t="s">
        <v>45</v>
      </c>
      <c r="G67" s="47"/>
      <c r="H67" s="45">
        <v>0</v>
      </c>
      <c r="I67" s="45">
        <v>0</v>
      </c>
      <c r="J67" s="45">
        <v>-100</v>
      </c>
      <c r="K67" s="45">
        <v>0</v>
      </c>
      <c r="L67" s="46" t="s">
        <v>42</v>
      </c>
      <c r="M67" s="45">
        <v>0</v>
      </c>
      <c r="N67" s="45">
        <v>0</v>
      </c>
      <c r="O67" s="45">
        <v>-4830.7642500000011</v>
      </c>
      <c r="P67" s="45">
        <v>0</v>
      </c>
      <c r="Q67" s="46" t="s">
        <v>42</v>
      </c>
      <c r="R67" s="45">
        <v>-100</v>
      </c>
      <c r="S67" s="45">
        <v>-4830.7642500000002</v>
      </c>
      <c r="T67" s="45">
        <v>4730.7642500000002</v>
      </c>
      <c r="U67" s="64">
        <v>47.3076425</v>
      </c>
      <c r="V67" s="45">
        <v>-4830.7642500000002</v>
      </c>
    </row>
    <row r="68" spans="1:22" ht="13.05" customHeight="1" thickBot="1" x14ac:dyDescent="0.35">
      <c r="A68" s="50" t="s">
        <v>242</v>
      </c>
      <c r="B68" s="50" t="s">
        <v>243</v>
      </c>
      <c r="C68" s="50" t="s">
        <v>247</v>
      </c>
      <c r="D68" s="50" t="s">
        <v>33</v>
      </c>
      <c r="E68" s="51">
        <v>762001</v>
      </c>
      <c r="F68" s="51">
        <v>762001</v>
      </c>
      <c r="G68" s="54" t="s">
        <v>68</v>
      </c>
      <c r="H68" s="52">
        <v>0</v>
      </c>
      <c r="I68" s="52">
        <v>0</v>
      </c>
      <c r="J68" s="52">
        <v>-4679.5547221462602</v>
      </c>
      <c r="K68" s="52">
        <v>0</v>
      </c>
      <c r="L68" s="53" t="s">
        <v>42</v>
      </c>
      <c r="M68" s="52">
        <v>0</v>
      </c>
      <c r="N68" s="52">
        <v>0</v>
      </c>
      <c r="O68" s="52">
        <v>-1111.67365</v>
      </c>
      <c r="P68" s="52">
        <v>0</v>
      </c>
      <c r="Q68" s="53" t="s">
        <v>42</v>
      </c>
      <c r="R68" s="52">
        <v>-4679.5547221462602</v>
      </c>
      <c r="S68" s="52">
        <v>-1111.67365</v>
      </c>
      <c r="T68" s="52">
        <v>-3567.881072146261</v>
      </c>
      <c r="U68" s="68">
        <v>-0.76244029271867664</v>
      </c>
      <c r="V68" s="52">
        <v>-1111.67365</v>
      </c>
    </row>
    <row r="69" spans="1:22" ht="13.05" customHeight="1" thickBot="1" x14ac:dyDescent="0.35">
      <c r="A69" s="50" t="s">
        <v>242</v>
      </c>
      <c r="B69" s="50" t="s">
        <v>243</v>
      </c>
      <c r="C69" s="50" t="s">
        <v>247</v>
      </c>
      <c r="D69" s="50" t="s">
        <v>33</v>
      </c>
      <c r="E69" s="51">
        <v>762001</v>
      </c>
      <c r="F69" s="48" t="s">
        <v>45</v>
      </c>
      <c r="G69" s="47"/>
      <c r="H69" s="45">
        <v>0</v>
      </c>
      <c r="I69" s="45">
        <v>0</v>
      </c>
      <c r="J69" s="45">
        <v>-4679.5547221462602</v>
      </c>
      <c r="K69" s="45">
        <v>0</v>
      </c>
      <c r="L69" s="46" t="s">
        <v>42</v>
      </c>
      <c r="M69" s="45">
        <v>0</v>
      </c>
      <c r="N69" s="45">
        <v>0</v>
      </c>
      <c r="O69" s="45">
        <v>-1111.67365</v>
      </c>
      <c r="P69" s="45">
        <v>0</v>
      </c>
      <c r="Q69" s="46" t="s">
        <v>42</v>
      </c>
      <c r="R69" s="45">
        <v>-4679.5547221462602</v>
      </c>
      <c r="S69" s="45">
        <v>-1111.67365</v>
      </c>
      <c r="T69" s="45">
        <v>-3567.881072146261</v>
      </c>
      <c r="U69" s="64">
        <v>-0.76244029271867664</v>
      </c>
      <c r="V69" s="45">
        <v>-1111.67365</v>
      </c>
    </row>
    <row r="70" spans="1:22" ht="13.05" customHeight="1" thickBot="1" x14ac:dyDescent="0.35">
      <c r="A70" s="50" t="s">
        <v>242</v>
      </c>
      <c r="B70" s="50" t="s">
        <v>243</v>
      </c>
      <c r="C70" s="50" t="s">
        <v>247</v>
      </c>
      <c r="D70" s="50" t="s">
        <v>33</v>
      </c>
      <c r="E70" s="48" t="s">
        <v>48</v>
      </c>
      <c r="F70" s="48"/>
      <c r="G70" s="47"/>
      <c r="H70" s="45">
        <v>0</v>
      </c>
      <c r="I70" s="45">
        <v>0</v>
      </c>
      <c r="J70" s="45">
        <v>-4779.5547221462593</v>
      </c>
      <c r="K70" s="45">
        <v>0</v>
      </c>
      <c r="L70" s="46" t="s">
        <v>42</v>
      </c>
      <c r="M70" s="45">
        <v>0</v>
      </c>
      <c r="N70" s="45">
        <v>0</v>
      </c>
      <c r="O70" s="45">
        <v>-5942.4379000000008</v>
      </c>
      <c r="P70" s="45">
        <v>0</v>
      </c>
      <c r="Q70" s="46" t="s">
        <v>42</v>
      </c>
      <c r="R70" s="45">
        <v>-4779.5547221462593</v>
      </c>
      <c r="S70" s="45">
        <v>-5942.4379000000017</v>
      </c>
      <c r="T70" s="45">
        <v>1162.8831778537419</v>
      </c>
      <c r="U70" s="64">
        <v>0.2433036643487887</v>
      </c>
      <c r="V70" s="45">
        <v>-5942.4379000000008</v>
      </c>
    </row>
    <row r="71" spans="1:22" ht="13.05" customHeight="1" thickBot="1" x14ac:dyDescent="0.35">
      <c r="A71" s="50" t="s">
        <v>242</v>
      </c>
      <c r="B71" s="50" t="s">
        <v>243</v>
      </c>
      <c r="C71" s="50" t="s">
        <v>247</v>
      </c>
      <c r="D71" s="50" t="s">
        <v>32</v>
      </c>
      <c r="E71" s="51">
        <v>762002</v>
      </c>
      <c r="F71" s="51">
        <v>762002</v>
      </c>
      <c r="G71" s="54" t="s">
        <v>249</v>
      </c>
      <c r="H71" s="52">
        <v>-754.93000000000006</v>
      </c>
      <c r="I71" s="52">
        <v>0</v>
      </c>
      <c r="J71" s="52">
        <v>757.95699999999999</v>
      </c>
      <c r="K71" s="52">
        <v>0</v>
      </c>
      <c r="L71" s="53" t="s">
        <v>42</v>
      </c>
      <c r="M71" s="52">
        <v>-144.09353999999999</v>
      </c>
      <c r="N71" s="52">
        <v>0</v>
      </c>
      <c r="O71" s="52">
        <v>349.52071999999998</v>
      </c>
      <c r="P71" s="52">
        <v>0</v>
      </c>
      <c r="Q71" s="53" t="s">
        <v>42</v>
      </c>
      <c r="R71" s="52">
        <v>3.0270000000000001</v>
      </c>
      <c r="S71" s="52">
        <v>205.42717999999991</v>
      </c>
      <c r="T71" s="52">
        <v>-202.40017999999989</v>
      </c>
      <c r="U71" s="68">
        <v>-66.864942186983797</v>
      </c>
      <c r="V71" s="52">
        <v>205.42717999999991</v>
      </c>
    </row>
    <row r="72" spans="1:22" ht="13.05" customHeight="1" thickBot="1" x14ac:dyDescent="0.35">
      <c r="A72" s="50" t="s">
        <v>242</v>
      </c>
      <c r="B72" s="50" t="s">
        <v>243</v>
      </c>
      <c r="C72" s="50" t="s">
        <v>247</v>
      </c>
      <c r="D72" s="50" t="s">
        <v>32</v>
      </c>
      <c r="E72" s="51">
        <v>762002</v>
      </c>
      <c r="F72" s="48" t="s">
        <v>45</v>
      </c>
      <c r="G72" s="47"/>
      <c r="H72" s="45">
        <v>-754.93000000000006</v>
      </c>
      <c r="I72" s="45">
        <v>0</v>
      </c>
      <c r="J72" s="45">
        <v>757.95699999999999</v>
      </c>
      <c r="K72" s="45">
        <v>0</v>
      </c>
      <c r="L72" s="46" t="s">
        <v>42</v>
      </c>
      <c r="M72" s="45">
        <v>-144.09353999999999</v>
      </c>
      <c r="N72" s="45">
        <v>0</v>
      </c>
      <c r="O72" s="45">
        <v>349.52071999999998</v>
      </c>
      <c r="P72" s="45">
        <v>0</v>
      </c>
      <c r="Q72" s="46" t="s">
        <v>42</v>
      </c>
      <c r="R72" s="45">
        <v>3.0270000000000001</v>
      </c>
      <c r="S72" s="45">
        <v>205.42717999999991</v>
      </c>
      <c r="T72" s="45">
        <v>-202.40017999999989</v>
      </c>
      <c r="U72" s="64">
        <v>-66.864942186983797</v>
      </c>
      <c r="V72" s="45">
        <v>205.42717999999991</v>
      </c>
    </row>
    <row r="73" spans="1:22" ht="13.05" customHeight="1" thickBot="1" x14ac:dyDescent="0.35">
      <c r="A73" s="50" t="s">
        <v>242</v>
      </c>
      <c r="B73" s="50" t="s">
        <v>243</v>
      </c>
      <c r="C73" s="50" t="s">
        <v>247</v>
      </c>
      <c r="D73" s="50" t="s">
        <v>32</v>
      </c>
      <c r="E73" s="48" t="s">
        <v>48</v>
      </c>
      <c r="F73" s="48"/>
      <c r="G73" s="47"/>
      <c r="H73" s="45">
        <v>-754.93000000000006</v>
      </c>
      <c r="I73" s="45">
        <v>0</v>
      </c>
      <c r="J73" s="45">
        <v>757.95699999999999</v>
      </c>
      <c r="K73" s="45">
        <v>0</v>
      </c>
      <c r="L73" s="46" t="s">
        <v>42</v>
      </c>
      <c r="M73" s="45">
        <v>-144.09353999999999</v>
      </c>
      <c r="N73" s="45">
        <v>0</v>
      </c>
      <c r="O73" s="45">
        <v>349.52071999999998</v>
      </c>
      <c r="P73" s="45">
        <v>0</v>
      </c>
      <c r="Q73" s="46" t="s">
        <v>42</v>
      </c>
      <c r="R73" s="45">
        <v>3.0270000000000001</v>
      </c>
      <c r="S73" s="45">
        <v>205.42717999999991</v>
      </c>
      <c r="T73" s="45">
        <v>-202.40017999999989</v>
      </c>
      <c r="U73" s="64">
        <v>-66.864942186983797</v>
      </c>
      <c r="V73" s="45">
        <v>205.42717999999991</v>
      </c>
    </row>
    <row r="74" spans="1:22" ht="13.05" customHeight="1" thickBot="1" x14ac:dyDescent="0.35">
      <c r="A74" s="50" t="s">
        <v>242</v>
      </c>
      <c r="B74" s="50" t="s">
        <v>243</v>
      </c>
      <c r="C74" s="50" t="s">
        <v>247</v>
      </c>
      <c r="D74" s="50" t="s">
        <v>248</v>
      </c>
      <c r="E74" s="51">
        <v>762003</v>
      </c>
      <c r="F74" s="51">
        <v>762003</v>
      </c>
      <c r="G74" s="54" t="s">
        <v>63</v>
      </c>
      <c r="H74" s="52">
        <v>0</v>
      </c>
      <c r="I74" s="52">
        <v>0</v>
      </c>
      <c r="J74" s="52">
        <v>0</v>
      </c>
      <c r="K74" s="52">
        <v>0</v>
      </c>
      <c r="L74" s="53" t="s">
        <v>42</v>
      </c>
      <c r="M74" s="52">
        <v>0</v>
      </c>
      <c r="N74" s="52">
        <v>0</v>
      </c>
      <c r="O74" s="52">
        <v>-125.56459</v>
      </c>
      <c r="P74" s="52">
        <v>0</v>
      </c>
      <c r="Q74" s="53" t="s">
        <v>42</v>
      </c>
      <c r="R74" s="52">
        <v>0</v>
      </c>
      <c r="S74" s="52">
        <v>-125.56459</v>
      </c>
      <c r="T74" s="52">
        <v>125.56459</v>
      </c>
      <c r="U74" s="66" t="s">
        <v>42</v>
      </c>
      <c r="V74" s="52">
        <v>-125.56459</v>
      </c>
    </row>
    <row r="75" spans="1:22" ht="13.05" customHeight="1" thickBot="1" x14ac:dyDescent="0.35">
      <c r="A75" s="50" t="s">
        <v>242</v>
      </c>
      <c r="B75" s="50" t="s">
        <v>243</v>
      </c>
      <c r="C75" s="50" t="s">
        <v>247</v>
      </c>
      <c r="D75" s="50" t="s">
        <v>248</v>
      </c>
      <c r="E75" s="51">
        <v>762003</v>
      </c>
      <c r="F75" s="48" t="s">
        <v>45</v>
      </c>
      <c r="G75" s="47"/>
      <c r="H75" s="45">
        <v>0</v>
      </c>
      <c r="I75" s="45">
        <v>0</v>
      </c>
      <c r="J75" s="45">
        <v>0</v>
      </c>
      <c r="K75" s="45">
        <v>0</v>
      </c>
      <c r="L75" s="46" t="s">
        <v>42</v>
      </c>
      <c r="M75" s="45">
        <v>0</v>
      </c>
      <c r="N75" s="45">
        <v>0</v>
      </c>
      <c r="O75" s="45">
        <v>-125.56459</v>
      </c>
      <c r="P75" s="45">
        <v>0</v>
      </c>
      <c r="Q75" s="46" t="s">
        <v>42</v>
      </c>
      <c r="R75" s="45">
        <v>0</v>
      </c>
      <c r="S75" s="45">
        <v>-125.56459</v>
      </c>
      <c r="T75" s="45">
        <v>125.56459</v>
      </c>
      <c r="U75" s="65" t="s">
        <v>42</v>
      </c>
      <c r="V75" s="45">
        <v>-125.56459</v>
      </c>
    </row>
    <row r="76" spans="1:22" ht="13.05" customHeight="1" thickBot="1" x14ac:dyDescent="0.35">
      <c r="A76" s="50" t="s">
        <v>242</v>
      </c>
      <c r="B76" s="50" t="s">
        <v>243</v>
      </c>
      <c r="C76" s="50" t="s">
        <v>247</v>
      </c>
      <c r="D76" s="50" t="s">
        <v>248</v>
      </c>
      <c r="E76" s="48" t="s">
        <v>48</v>
      </c>
      <c r="F76" s="48"/>
      <c r="G76" s="47"/>
      <c r="H76" s="45">
        <v>0</v>
      </c>
      <c r="I76" s="45">
        <v>0</v>
      </c>
      <c r="J76" s="45">
        <v>0</v>
      </c>
      <c r="K76" s="45">
        <v>0</v>
      </c>
      <c r="L76" s="46" t="s">
        <v>42</v>
      </c>
      <c r="M76" s="45">
        <v>0</v>
      </c>
      <c r="N76" s="45">
        <v>0</v>
      </c>
      <c r="O76" s="45">
        <v>-125.56459</v>
      </c>
      <c r="P76" s="45">
        <v>0</v>
      </c>
      <c r="Q76" s="46" t="s">
        <v>42</v>
      </c>
      <c r="R76" s="45">
        <v>0</v>
      </c>
      <c r="S76" s="45">
        <v>-125.56459</v>
      </c>
      <c r="T76" s="45">
        <v>125.56459</v>
      </c>
      <c r="U76" s="65" t="s">
        <v>42</v>
      </c>
      <c r="V76" s="45">
        <v>-125.56459</v>
      </c>
    </row>
    <row r="77" spans="1:22" ht="13.05" customHeight="1" thickBot="1" x14ac:dyDescent="0.35">
      <c r="A77" s="50" t="s">
        <v>242</v>
      </c>
      <c r="B77" s="50" t="s">
        <v>243</v>
      </c>
      <c r="C77" s="50" t="s">
        <v>247</v>
      </c>
      <c r="D77" s="48" t="s">
        <v>45</v>
      </c>
      <c r="E77" s="48"/>
      <c r="F77" s="48"/>
      <c r="G77" s="47"/>
      <c r="H77" s="45">
        <v>-14173.046087624731</v>
      </c>
      <c r="I77" s="45">
        <v>0</v>
      </c>
      <c r="J77" s="45">
        <v>-4021.5977221462622</v>
      </c>
      <c r="K77" s="45">
        <v>0</v>
      </c>
      <c r="L77" s="46" t="s">
        <v>42</v>
      </c>
      <c r="M77" s="45">
        <v>-13297.34885</v>
      </c>
      <c r="N77" s="45">
        <v>0</v>
      </c>
      <c r="O77" s="45">
        <v>-5760.1484700000001</v>
      </c>
      <c r="P77" s="45">
        <v>0</v>
      </c>
      <c r="Q77" s="46" t="s">
        <v>42</v>
      </c>
      <c r="R77" s="45">
        <v>-18194.643809771002</v>
      </c>
      <c r="S77" s="45">
        <v>-19057.497319999999</v>
      </c>
      <c r="T77" s="45">
        <v>862.85351022900431</v>
      </c>
      <c r="U77" s="64">
        <v>4.7423490080395411E-2</v>
      </c>
      <c r="V77" s="45">
        <v>-19057.497320000009</v>
      </c>
    </row>
    <row r="78" spans="1:22" ht="13.05" customHeight="1" x14ac:dyDescent="0.3">
      <c r="A78" s="50" t="s">
        <v>242</v>
      </c>
      <c r="B78" s="50" t="s">
        <v>243</v>
      </c>
      <c r="C78" s="50" t="s">
        <v>245</v>
      </c>
      <c r="D78" s="51">
        <v>863</v>
      </c>
      <c r="E78" s="51">
        <v>863</v>
      </c>
      <c r="F78" s="51">
        <v>863014</v>
      </c>
      <c r="G78" s="54" t="s">
        <v>246</v>
      </c>
      <c r="H78" s="52">
        <v>-1497.2449999999999</v>
      </c>
      <c r="I78" s="52">
        <v>0</v>
      </c>
      <c r="J78" s="52">
        <v>0</v>
      </c>
      <c r="K78" s="52">
        <v>0</v>
      </c>
      <c r="L78" s="53" t="s">
        <v>42</v>
      </c>
      <c r="M78" s="52">
        <v>-1123.8869999999999</v>
      </c>
      <c r="N78" s="52">
        <v>0</v>
      </c>
      <c r="O78" s="52">
        <v>0</v>
      </c>
      <c r="P78" s="52">
        <v>0</v>
      </c>
      <c r="Q78" s="53" t="s">
        <v>42</v>
      </c>
      <c r="R78" s="52">
        <v>-1497.2449999999999</v>
      </c>
      <c r="S78" s="52">
        <v>-1123.8869999999999</v>
      </c>
      <c r="T78" s="52">
        <v>-373.35800000000017</v>
      </c>
      <c r="U78" s="68">
        <v>-0.2493633306506283</v>
      </c>
      <c r="V78" s="52">
        <v>-1123.8869999999999</v>
      </c>
    </row>
    <row r="79" spans="1:22" ht="13.05" customHeight="1" x14ac:dyDescent="0.3">
      <c r="A79" s="50" t="s">
        <v>242</v>
      </c>
      <c r="B79" s="50" t="s">
        <v>243</v>
      </c>
      <c r="C79" s="50" t="s">
        <v>245</v>
      </c>
      <c r="D79" s="51">
        <v>863</v>
      </c>
      <c r="E79" s="51">
        <v>863</v>
      </c>
      <c r="F79" s="51">
        <v>863031</v>
      </c>
      <c r="G79" s="54" t="s">
        <v>55</v>
      </c>
      <c r="H79" s="52">
        <v>-5383.0439999999999</v>
      </c>
      <c r="I79" s="52">
        <v>0</v>
      </c>
      <c r="J79" s="52">
        <v>0</v>
      </c>
      <c r="K79" s="52">
        <v>0</v>
      </c>
      <c r="L79" s="53" t="s">
        <v>42</v>
      </c>
      <c r="M79" s="52">
        <v>-4675.9857000000002</v>
      </c>
      <c r="N79" s="52">
        <v>0</v>
      </c>
      <c r="O79" s="52">
        <v>0</v>
      </c>
      <c r="P79" s="52">
        <v>0</v>
      </c>
      <c r="Q79" s="53" t="s">
        <v>42</v>
      </c>
      <c r="R79" s="52">
        <v>-5383.0439999999999</v>
      </c>
      <c r="S79" s="52">
        <v>-4675.9857000000002</v>
      </c>
      <c r="T79" s="52">
        <v>-707.05829999999969</v>
      </c>
      <c r="U79" s="68">
        <v>-0.13134915858016391</v>
      </c>
      <c r="V79" s="52">
        <v>-4675.9857000000002</v>
      </c>
    </row>
    <row r="80" spans="1:22" ht="13.05" customHeight="1" x14ac:dyDescent="0.3">
      <c r="A80" s="50" t="s">
        <v>242</v>
      </c>
      <c r="B80" s="50" t="s">
        <v>243</v>
      </c>
      <c r="C80" s="50" t="s">
        <v>245</v>
      </c>
      <c r="D80" s="51">
        <v>863</v>
      </c>
      <c r="E80" s="51">
        <v>863</v>
      </c>
      <c r="F80" s="51">
        <v>863113</v>
      </c>
      <c r="G80" s="54" t="s">
        <v>53</v>
      </c>
      <c r="H80" s="52">
        <v>0</v>
      </c>
      <c r="I80" s="52">
        <v>0</v>
      </c>
      <c r="J80" s="52">
        <v>0</v>
      </c>
      <c r="K80" s="52">
        <v>0</v>
      </c>
      <c r="L80" s="53" t="s">
        <v>42</v>
      </c>
      <c r="M80" s="52">
        <v>-883.58799999999997</v>
      </c>
      <c r="N80" s="52">
        <v>0</v>
      </c>
      <c r="O80" s="52">
        <v>0</v>
      </c>
      <c r="P80" s="52">
        <v>0</v>
      </c>
      <c r="Q80" s="53" t="s">
        <v>42</v>
      </c>
      <c r="R80" s="52">
        <v>0</v>
      </c>
      <c r="S80" s="52">
        <v>-883.58799999999997</v>
      </c>
      <c r="T80" s="52">
        <v>883.58799999999997</v>
      </c>
      <c r="U80" s="66" t="s">
        <v>42</v>
      </c>
      <c r="V80" s="52">
        <v>-883.58799999999997</v>
      </c>
    </row>
    <row r="81" spans="1:22" ht="13.05" customHeight="1" x14ac:dyDescent="0.3">
      <c r="A81" s="50" t="s">
        <v>242</v>
      </c>
      <c r="B81" s="50" t="s">
        <v>243</v>
      </c>
      <c r="C81" s="50" t="s">
        <v>245</v>
      </c>
      <c r="D81" s="51">
        <v>863</v>
      </c>
      <c r="E81" s="51">
        <v>863</v>
      </c>
      <c r="F81" s="51">
        <v>863171</v>
      </c>
      <c r="G81" s="54" t="s">
        <v>344</v>
      </c>
      <c r="H81" s="52">
        <v>-575.3506000000001</v>
      </c>
      <c r="I81" s="52">
        <v>0</v>
      </c>
      <c r="J81" s="52">
        <v>0</v>
      </c>
      <c r="K81" s="52">
        <v>0</v>
      </c>
      <c r="L81" s="53" t="s">
        <v>42</v>
      </c>
      <c r="M81" s="52">
        <v>-549.97254000000021</v>
      </c>
      <c r="N81" s="52">
        <v>0</v>
      </c>
      <c r="O81" s="52">
        <v>0</v>
      </c>
      <c r="P81" s="52">
        <v>0</v>
      </c>
      <c r="Q81" s="53" t="s">
        <v>42</v>
      </c>
      <c r="R81" s="52">
        <v>-575.3506000000001</v>
      </c>
      <c r="S81" s="52">
        <v>-549.97254000000009</v>
      </c>
      <c r="T81" s="52">
        <v>-25.378060000000001</v>
      </c>
      <c r="U81" s="68">
        <v>-4.4108861622808859E-2</v>
      </c>
      <c r="V81" s="52">
        <v>-549.97254000000021</v>
      </c>
    </row>
    <row r="82" spans="1:22" ht="13.05" customHeight="1" thickBot="1" x14ac:dyDescent="0.35">
      <c r="A82" s="50" t="s">
        <v>242</v>
      </c>
      <c r="B82" s="50" t="s">
        <v>243</v>
      </c>
      <c r="C82" s="50" t="s">
        <v>245</v>
      </c>
      <c r="D82" s="51">
        <v>863</v>
      </c>
      <c r="E82" s="51">
        <v>863</v>
      </c>
      <c r="F82" s="51">
        <v>863172</v>
      </c>
      <c r="G82" s="54" t="s">
        <v>343</v>
      </c>
      <c r="H82" s="52">
        <v>-575.3506000000001</v>
      </c>
      <c r="I82" s="52">
        <v>0</v>
      </c>
      <c r="J82" s="52">
        <v>0</v>
      </c>
      <c r="K82" s="52">
        <v>0</v>
      </c>
      <c r="L82" s="53" t="s">
        <v>42</v>
      </c>
      <c r="M82" s="52">
        <v>-549.97254000000009</v>
      </c>
      <c r="N82" s="52">
        <v>0</v>
      </c>
      <c r="O82" s="52">
        <v>0</v>
      </c>
      <c r="P82" s="52">
        <v>0</v>
      </c>
      <c r="Q82" s="53" t="s">
        <v>42</v>
      </c>
      <c r="R82" s="52">
        <v>-575.3506000000001</v>
      </c>
      <c r="S82" s="52">
        <v>-549.97254000000009</v>
      </c>
      <c r="T82" s="52">
        <v>-25.378060000000001</v>
      </c>
      <c r="U82" s="68">
        <v>-4.4108861622808859E-2</v>
      </c>
      <c r="V82" s="52">
        <v>-549.97254000000009</v>
      </c>
    </row>
    <row r="83" spans="1:22" ht="13.05" customHeight="1" thickBot="1" x14ac:dyDescent="0.35">
      <c r="A83" s="50" t="s">
        <v>242</v>
      </c>
      <c r="B83" s="50" t="s">
        <v>243</v>
      </c>
      <c r="C83" s="50" t="s">
        <v>245</v>
      </c>
      <c r="D83" s="51">
        <v>863</v>
      </c>
      <c r="E83" s="51">
        <v>863</v>
      </c>
      <c r="F83" s="48" t="s">
        <v>45</v>
      </c>
      <c r="G83" s="47"/>
      <c r="H83" s="45">
        <v>-8030.9901999999956</v>
      </c>
      <c r="I83" s="45">
        <v>0</v>
      </c>
      <c r="J83" s="45">
        <v>0</v>
      </c>
      <c r="K83" s="45">
        <v>0</v>
      </c>
      <c r="L83" s="46" t="s">
        <v>42</v>
      </c>
      <c r="M83" s="45">
        <v>-7783.40578</v>
      </c>
      <c r="N83" s="45">
        <v>0</v>
      </c>
      <c r="O83" s="45">
        <v>0</v>
      </c>
      <c r="P83" s="45">
        <v>0</v>
      </c>
      <c r="Q83" s="46" t="s">
        <v>42</v>
      </c>
      <c r="R83" s="45">
        <v>-8030.9901999999956</v>
      </c>
      <c r="S83" s="45">
        <v>-7783.4057799999991</v>
      </c>
      <c r="T83" s="45">
        <v>-247.5844199999965</v>
      </c>
      <c r="U83" s="64">
        <v>-3.0828629326430549E-2</v>
      </c>
      <c r="V83" s="45">
        <v>-7783.40578</v>
      </c>
    </row>
    <row r="84" spans="1:22" ht="13.05" customHeight="1" thickBot="1" x14ac:dyDescent="0.35">
      <c r="A84" s="50" t="s">
        <v>242</v>
      </c>
      <c r="B84" s="50" t="s">
        <v>243</v>
      </c>
      <c r="C84" s="50" t="s">
        <v>245</v>
      </c>
      <c r="D84" s="51">
        <v>863</v>
      </c>
      <c r="E84" s="48" t="s">
        <v>48</v>
      </c>
      <c r="F84" s="48"/>
      <c r="G84" s="47"/>
      <c r="H84" s="45">
        <v>-8030.9901999999956</v>
      </c>
      <c r="I84" s="45">
        <v>0</v>
      </c>
      <c r="J84" s="45">
        <v>0</v>
      </c>
      <c r="K84" s="45">
        <v>0</v>
      </c>
      <c r="L84" s="46" t="s">
        <v>42</v>
      </c>
      <c r="M84" s="45">
        <v>-7783.40578</v>
      </c>
      <c r="N84" s="45">
        <v>0</v>
      </c>
      <c r="O84" s="45">
        <v>0</v>
      </c>
      <c r="P84" s="45">
        <v>0</v>
      </c>
      <c r="Q84" s="46" t="s">
        <v>42</v>
      </c>
      <c r="R84" s="45">
        <v>-8030.9901999999956</v>
      </c>
      <c r="S84" s="45">
        <v>-7783.4057799999991</v>
      </c>
      <c r="T84" s="45">
        <v>-247.5844199999965</v>
      </c>
      <c r="U84" s="64">
        <v>-3.0828629326430549E-2</v>
      </c>
      <c r="V84" s="45">
        <v>-7783.40578</v>
      </c>
    </row>
    <row r="85" spans="1:22" ht="13.05" customHeight="1" thickBot="1" x14ac:dyDescent="0.35">
      <c r="A85" s="50" t="s">
        <v>242</v>
      </c>
      <c r="B85" s="50" t="s">
        <v>243</v>
      </c>
      <c r="C85" s="50" t="s">
        <v>245</v>
      </c>
      <c r="D85" s="48" t="s">
        <v>45</v>
      </c>
      <c r="E85" s="48"/>
      <c r="F85" s="48"/>
      <c r="G85" s="47"/>
      <c r="H85" s="45">
        <v>-8030.9901999999956</v>
      </c>
      <c r="I85" s="45">
        <v>0</v>
      </c>
      <c r="J85" s="45">
        <v>0</v>
      </c>
      <c r="K85" s="45">
        <v>0</v>
      </c>
      <c r="L85" s="46" t="s">
        <v>42</v>
      </c>
      <c r="M85" s="45">
        <v>-7783.40578</v>
      </c>
      <c r="N85" s="45">
        <v>0</v>
      </c>
      <c r="O85" s="45">
        <v>0</v>
      </c>
      <c r="P85" s="45">
        <v>0</v>
      </c>
      <c r="Q85" s="46" t="s">
        <v>42</v>
      </c>
      <c r="R85" s="45">
        <v>-8030.9901999999956</v>
      </c>
      <c r="S85" s="45">
        <v>-7783.4057799999991</v>
      </c>
      <c r="T85" s="45">
        <v>-247.5844199999965</v>
      </c>
      <c r="U85" s="64">
        <v>-3.0828629326430549E-2</v>
      </c>
      <c r="V85" s="45">
        <v>-7783.40578</v>
      </c>
    </row>
    <row r="86" spans="1:22" ht="13.05" customHeight="1" x14ac:dyDescent="0.3">
      <c r="A86" s="50" t="s">
        <v>242</v>
      </c>
      <c r="B86" s="50" t="s">
        <v>243</v>
      </c>
      <c r="C86" s="50" t="s">
        <v>244</v>
      </c>
      <c r="D86" s="51">
        <v>864</v>
      </c>
      <c r="E86" s="51">
        <v>864</v>
      </c>
      <c r="F86" s="51">
        <v>864013</v>
      </c>
      <c r="G86" s="54" t="s">
        <v>53</v>
      </c>
      <c r="H86" s="52">
        <v>-62.8</v>
      </c>
      <c r="I86" s="52">
        <v>0</v>
      </c>
      <c r="J86" s="52">
        <v>0</v>
      </c>
      <c r="K86" s="52">
        <v>0</v>
      </c>
      <c r="L86" s="53" t="s">
        <v>42</v>
      </c>
      <c r="M86" s="52">
        <v>-157.79</v>
      </c>
      <c r="N86" s="52">
        <v>0</v>
      </c>
      <c r="O86" s="52">
        <v>0</v>
      </c>
      <c r="P86" s="52">
        <v>0</v>
      </c>
      <c r="Q86" s="53" t="s">
        <v>42</v>
      </c>
      <c r="R86" s="52">
        <v>-62.8</v>
      </c>
      <c r="S86" s="52">
        <v>-157.79</v>
      </c>
      <c r="T86" s="52">
        <v>94.989999999999981</v>
      </c>
      <c r="U86" s="68">
        <v>1.5125796178343951</v>
      </c>
      <c r="V86" s="52">
        <v>-157.79</v>
      </c>
    </row>
    <row r="87" spans="1:22" ht="13.05" customHeight="1" x14ac:dyDescent="0.3">
      <c r="A87" s="50" t="s">
        <v>242</v>
      </c>
      <c r="B87" s="50" t="s">
        <v>243</v>
      </c>
      <c r="C87" s="50" t="s">
        <v>244</v>
      </c>
      <c r="D87" s="51">
        <v>864</v>
      </c>
      <c r="E87" s="51">
        <v>864</v>
      </c>
      <c r="F87" s="51">
        <v>864031</v>
      </c>
      <c r="G87" s="54" t="s">
        <v>52</v>
      </c>
      <c r="H87" s="52">
        <v>-12.52</v>
      </c>
      <c r="I87" s="52">
        <v>0</v>
      </c>
      <c r="J87" s="52">
        <v>0</v>
      </c>
      <c r="K87" s="52">
        <v>0</v>
      </c>
      <c r="L87" s="53" t="s">
        <v>42</v>
      </c>
      <c r="M87" s="52">
        <v>-46.95</v>
      </c>
      <c r="N87" s="52">
        <v>0</v>
      </c>
      <c r="O87" s="52">
        <v>0</v>
      </c>
      <c r="P87" s="52">
        <v>0</v>
      </c>
      <c r="Q87" s="53" t="s">
        <v>42</v>
      </c>
      <c r="R87" s="52">
        <v>-12.52</v>
      </c>
      <c r="S87" s="52">
        <v>-46.95</v>
      </c>
      <c r="T87" s="52">
        <v>34.430000000000007</v>
      </c>
      <c r="U87" s="68">
        <v>2.75</v>
      </c>
      <c r="V87" s="52">
        <v>-46.95</v>
      </c>
    </row>
    <row r="88" spans="1:22" ht="13.05" customHeight="1" thickBot="1" x14ac:dyDescent="0.35">
      <c r="A88" s="50" t="s">
        <v>242</v>
      </c>
      <c r="B88" s="50" t="s">
        <v>243</v>
      </c>
      <c r="C88" s="50" t="s">
        <v>244</v>
      </c>
      <c r="D88" s="51">
        <v>864</v>
      </c>
      <c r="E88" s="51">
        <v>864</v>
      </c>
      <c r="F88" s="51">
        <v>864032</v>
      </c>
      <c r="G88" s="54" t="s">
        <v>51</v>
      </c>
      <c r="H88" s="52">
        <v>-41.116</v>
      </c>
      <c r="I88" s="52">
        <v>0</v>
      </c>
      <c r="J88" s="52">
        <v>0</v>
      </c>
      <c r="K88" s="52">
        <v>0</v>
      </c>
      <c r="L88" s="53" t="s">
        <v>42</v>
      </c>
      <c r="M88" s="52">
        <v>-12.52</v>
      </c>
      <c r="N88" s="52">
        <v>0</v>
      </c>
      <c r="O88" s="52">
        <v>0</v>
      </c>
      <c r="P88" s="52">
        <v>0</v>
      </c>
      <c r="Q88" s="53" t="s">
        <v>42</v>
      </c>
      <c r="R88" s="52">
        <v>-41.116</v>
      </c>
      <c r="S88" s="52">
        <v>-12.52</v>
      </c>
      <c r="T88" s="52">
        <v>-28.596</v>
      </c>
      <c r="U88" s="68">
        <v>-0.69549567078509578</v>
      </c>
      <c r="V88" s="52">
        <v>-12.52</v>
      </c>
    </row>
    <row r="89" spans="1:22" ht="13.05" customHeight="1" thickBot="1" x14ac:dyDescent="0.35">
      <c r="A89" s="50" t="s">
        <v>242</v>
      </c>
      <c r="B89" s="50" t="s">
        <v>243</v>
      </c>
      <c r="C89" s="50" t="s">
        <v>244</v>
      </c>
      <c r="D89" s="51">
        <v>864</v>
      </c>
      <c r="E89" s="51">
        <v>864</v>
      </c>
      <c r="F89" s="48" t="s">
        <v>45</v>
      </c>
      <c r="G89" s="47"/>
      <c r="H89" s="45">
        <v>-116.43600000000001</v>
      </c>
      <c r="I89" s="45">
        <v>0</v>
      </c>
      <c r="J89" s="45">
        <v>0</v>
      </c>
      <c r="K89" s="45">
        <v>0</v>
      </c>
      <c r="L89" s="46" t="s">
        <v>42</v>
      </c>
      <c r="M89" s="45">
        <v>-217.26</v>
      </c>
      <c r="N89" s="45">
        <v>0</v>
      </c>
      <c r="O89" s="45">
        <v>0</v>
      </c>
      <c r="P89" s="45">
        <v>0</v>
      </c>
      <c r="Q89" s="46" t="s">
        <v>42</v>
      </c>
      <c r="R89" s="45">
        <v>-116.43600000000001</v>
      </c>
      <c r="S89" s="45">
        <v>-217.26</v>
      </c>
      <c r="T89" s="45">
        <v>100.824</v>
      </c>
      <c r="U89" s="64">
        <v>0.86591775739462018</v>
      </c>
      <c r="V89" s="45">
        <v>-217.26</v>
      </c>
    </row>
    <row r="90" spans="1:22" ht="13.05" customHeight="1" thickBot="1" x14ac:dyDescent="0.35">
      <c r="A90" s="50" t="s">
        <v>242</v>
      </c>
      <c r="B90" s="50" t="s">
        <v>243</v>
      </c>
      <c r="C90" s="50" t="s">
        <v>244</v>
      </c>
      <c r="D90" s="51">
        <v>864</v>
      </c>
      <c r="E90" s="48" t="s">
        <v>48</v>
      </c>
      <c r="F90" s="48"/>
      <c r="G90" s="47"/>
      <c r="H90" s="45">
        <v>-116.43600000000001</v>
      </c>
      <c r="I90" s="45">
        <v>0</v>
      </c>
      <c r="J90" s="45">
        <v>0</v>
      </c>
      <c r="K90" s="45">
        <v>0</v>
      </c>
      <c r="L90" s="46" t="s">
        <v>42</v>
      </c>
      <c r="M90" s="45">
        <v>-217.26</v>
      </c>
      <c r="N90" s="45">
        <v>0</v>
      </c>
      <c r="O90" s="45">
        <v>0</v>
      </c>
      <c r="P90" s="45">
        <v>0</v>
      </c>
      <c r="Q90" s="46" t="s">
        <v>42</v>
      </c>
      <c r="R90" s="45">
        <v>-116.43600000000001</v>
      </c>
      <c r="S90" s="45">
        <v>-217.26</v>
      </c>
      <c r="T90" s="45">
        <v>100.824</v>
      </c>
      <c r="U90" s="64">
        <v>0.86591775739462018</v>
      </c>
      <c r="V90" s="45">
        <v>-217.26</v>
      </c>
    </row>
    <row r="91" spans="1:22" ht="13.05" customHeight="1" thickBot="1" x14ac:dyDescent="0.35">
      <c r="A91" s="50" t="s">
        <v>242</v>
      </c>
      <c r="B91" s="50" t="s">
        <v>243</v>
      </c>
      <c r="C91" s="50" t="s">
        <v>244</v>
      </c>
      <c r="D91" s="51">
        <v>865</v>
      </c>
      <c r="E91" s="51">
        <v>865</v>
      </c>
      <c r="F91" s="51">
        <v>865023</v>
      </c>
      <c r="G91" s="54" t="s">
        <v>342</v>
      </c>
      <c r="H91" s="52">
        <v>-6.9790000000000001</v>
      </c>
      <c r="I91" s="52">
        <v>0</v>
      </c>
      <c r="J91" s="52">
        <v>0</v>
      </c>
      <c r="K91" s="52">
        <v>0</v>
      </c>
      <c r="L91" s="53" t="s">
        <v>42</v>
      </c>
      <c r="M91" s="52">
        <v>-6.9790000000000001</v>
      </c>
      <c r="N91" s="52">
        <v>0</v>
      </c>
      <c r="O91" s="52">
        <v>0</v>
      </c>
      <c r="P91" s="52">
        <v>0</v>
      </c>
      <c r="Q91" s="53" t="s">
        <v>42</v>
      </c>
      <c r="R91" s="52">
        <v>-6.9790000000000001</v>
      </c>
      <c r="S91" s="52">
        <v>-6.9790000000000001</v>
      </c>
      <c r="T91" s="52">
        <v>0</v>
      </c>
      <c r="U91" s="69">
        <v>0</v>
      </c>
      <c r="V91" s="52">
        <v>-6.9790000000000001</v>
      </c>
    </row>
    <row r="92" spans="1:22" ht="13.05" customHeight="1" thickBot="1" x14ac:dyDescent="0.35">
      <c r="A92" s="50" t="s">
        <v>242</v>
      </c>
      <c r="B92" s="50" t="s">
        <v>243</v>
      </c>
      <c r="C92" s="50" t="s">
        <v>244</v>
      </c>
      <c r="D92" s="51">
        <v>865</v>
      </c>
      <c r="E92" s="51">
        <v>865</v>
      </c>
      <c r="F92" s="48" t="s">
        <v>45</v>
      </c>
      <c r="G92" s="47"/>
      <c r="H92" s="45">
        <v>-6.9790000000000001</v>
      </c>
      <c r="I92" s="45">
        <v>0</v>
      </c>
      <c r="J92" s="45">
        <v>0</v>
      </c>
      <c r="K92" s="45">
        <v>0</v>
      </c>
      <c r="L92" s="46" t="s">
        <v>42</v>
      </c>
      <c r="M92" s="45">
        <v>-6.9790000000000001</v>
      </c>
      <c r="N92" s="45">
        <v>0</v>
      </c>
      <c r="O92" s="45">
        <v>0</v>
      </c>
      <c r="P92" s="45">
        <v>0</v>
      </c>
      <c r="Q92" s="46" t="s">
        <v>42</v>
      </c>
      <c r="R92" s="45">
        <v>-6.9790000000000001</v>
      </c>
      <c r="S92" s="45">
        <v>-6.9790000000000001</v>
      </c>
      <c r="T92" s="45">
        <v>0</v>
      </c>
      <c r="U92" s="67">
        <v>0</v>
      </c>
      <c r="V92" s="45">
        <v>-6.9790000000000001</v>
      </c>
    </row>
    <row r="93" spans="1:22" ht="13.05" customHeight="1" thickBot="1" x14ac:dyDescent="0.35">
      <c r="A93" s="50" t="s">
        <v>242</v>
      </c>
      <c r="B93" s="50" t="s">
        <v>243</v>
      </c>
      <c r="C93" s="50" t="s">
        <v>244</v>
      </c>
      <c r="D93" s="51">
        <v>865</v>
      </c>
      <c r="E93" s="48" t="s">
        <v>48</v>
      </c>
      <c r="F93" s="48"/>
      <c r="G93" s="47"/>
      <c r="H93" s="45">
        <v>-6.9790000000000001</v>
      </c>
      <c r="I93" s="45">
        <v>0</v>
      </c>
      <c r="J93" s="45">
        <v>0</v>
      </c>
      <c r="K93" s="45">
        <v>0</v>
      </c>
      <c r="L93" s="46" t="s">
        <v>42</v>
      </c>
      <c r="M93" s="45">
        <v>-6.9790000000000001</v>
      </c>
      <c r="N93" s="45">
        <v>0</v>
      </c>
      <c r="O93" s="45">
        <v>0</v>
      </c>
      <c r="P93" s="45">
        <v>0</v>
      </c>
      <c r="Q93" s="46" t="s">
        <v>42</v>
      </c>
      <c r="R93" s="45">
        <v>-6.9790000000000001</v>
      </c>
      <c r="S93" s="45">
        <v>-6.9790000000000001</v>
      </c>
      <c r="T93" s="45">
        <v>0</v>
      </c>
      <c r="U93" s="67">
        <v>0</v>
      </c>
      <c r="V93" s="45">
        <v>-6.9790000000000001</v>
      </c>
    </row>
    <row r="94" spans="1:22" ht="13.05" customHeight="1" thickBot="1" x14ac:dyDescent="0.35">
      <c r="A94" s="50" t="s">
        <v>242</v>
      </c>
      <c r="B94" s="50" t="s">
        <v>243</v>
      </c>
      <c r="C94" s="50" t="s">
        <v>244</v>
      </c>
      <c r="D94" s="48" t="s">
        <v>45</v>
      </c>
      <c r="E94" s="48"/>
      <c r="F94" s="48"/>
      <c r="G94" s="47"/>
      <c r="H94" s="45">
        <v>-123.41500000000001</v>
      </c>
      <c r="I94" s="45">
        <v>0</v>
      </c>
      <c r="J94" s="45">
        <v>0</v>
      </c>
      <c r="K94" s="45">
        <v>0</v>
      </c>
      <c r="L94" s="46" t="s">
        <v>42</v>
      </c>
      <c r="M94" s="45">
        <v>-224.239</v>
      </c>
      <c r="N94" s="45">
        <v>0</v>
      </c>
      <c r="O94" s="45">
        <v>0</v>
      </c>
      <c r="P94" s="45">
        <v>0</v>
      </c>
      <c r="Q94" s="46" t="s">
        <v>42</v>
      </c>
      <c r="R94" s="45">
        <v>-123.41500000000001</v>
      </c>
      <c r="S94" s="45">
        <v>-224.239</v>
      </c>
      <c r="T94" s="45">
        <v>100.824</v>
      </c>
      <c r="U94" s="64">
        <v>0.81695093789247664</v>
      </c>
      <c r="V94" s="45">
        <v>-224.239</v>
      </c>
    </row>
    <row r="95" spans="1:22" ht="13.05" customHeight="1" x14ac:dyDescent="0.3">
      <c r="A95" s="50" t="s">
        <v>242</v>
      </c>
      <c r="B95" s="50" t="s">
        <v>243</v>
      </c>
      <c r="C95" s="50" t="s">
        <v>339</v>
      </c>
      <c r="D95" s="51">
        <v>85</v>
      </c>
      <c r="E95" s="51">
        <v>85</v>
      </c>
      <c r="F95" s="51">
        <v>853022</v>
      </c>
      <c r="G95" s="54" t="s">
        <v>341</v>
      </c>
      <c r="H95" s="52">
        <v>0</v>
      </c>
      <c r="I95" s="52">
        <v>0</v>
      </c>
      <c r="J95" s="52">
        <v>0</v>
      </c>
      <c r="K95" s="52">
        <v>0</v>
      </c>
      <c r="L95" s="53" t="s">
        <v>42</v>
      </c>
      <c r="M95" s="52">
        <v>0</v>
      </c>
      <c r="N95" s="52">
        <v>0</v>
      </c>
      <c r="O95" s="52">
        <v>0</v>
      </c>
      <c r="P95" s="52">
        <v>0</v>
      </c>
      <c r="Q95" s="53" t="s">
        <v>42</v>
      </c>
      <c r="R95" s="52">
        <v>0</v>
      </c>
      <c r="S95" s="52">
        <v>0</v>
      </c>
      <c r="T95" s="52">
        <v>0</v>
      </c>
      <c r="U95" s="66" t="s">
        <v>42</v>
      </c>
      <c r="V95" s="52">
        <v>0</v>
      </c>
    </row>
    <row r="96" spans="1:22" ht="13.05" customHeight="1" x14ac:dyDescent="0.3">
      <c r="A96" s="50" t="s">
        <v>242</v>
      </c>
      <c r="B96" s="50" t="s">
        <v>243</v>
      </c>
      <c r="C96" s="50" t="s">
        <v>339</v>
      </c>
      <c r="D96" s="51">
        <v>85</v>
      </c>
      <c r="E96" s="51">
        <v>85</v>
      </c>
      <c r="F96" s="51">
        <v>853025</v>
      </c>
      <c r="G96" s="54" t="s">
        <v>340</v>
      </c>
      <c r="H96" s="52">
        <v>0</v>
      </c>
      <c r="I96" s="52">
        <v>0</v>
      </c>
      <c r="J96" s="52">
        <v>0</v>
      </c>
      <c r="K96" s="52">
        <v>0</v>
      </c>
      <c r="L96" s="53" t="s">
        <v>42</v>
      </c>
      <c r="M96" s="52">
        <v>0</v>
      </c>
      <c r="N96" s="52">
        <v>0</v>
      </c>
      <c r="O96" s="52">
        <v>0</v>
      </c>
      <c r="P96" s="52">
        <v>0</v>
      </c>
      <c r="Q96" s="53" t="s">
        <v>42</v>
      </c>
      <c r="R96" s="52">
        <v>0</v>
      </c>
      <c r="S96" s="52">
        <v>0</v>
      </c>
      <c r="T96" s="52">
        <v>0</v>
      </c>
      <c r="U96" s="66" t="s">
        <v>42</v>
      </c>
      <c r="V96" s="52">
        <v>0</v>
      </c>
    </row>
    <row r="97" spans="1:22" ht="13.05" customHeight="1" thickBot="1" x14ac:dyDescent="0.35">
      <c r="A97" s="50" t="s">
        <v>242</v>
      </c>
      <c r="B97" s="50" t="s">
        <v>243</v>
      </c>
      <c r="C97" s="50" t="s">
        <v>339</v>
      </c>
      <c r="D97" s="51">
        <v>85</v>
      </c>
      <c r="E97" s="51">
        <v>85</v>
      </c>
      <c r="F97" s="51">
        <v>854013</v>
      </c>
      <c r="G97" s="54" t="s">
        <v>53</v>
      </c>
      <c r="H97" s="52">
        <v>0</v>
      </c>
      <c r="I97" s="52">
        <v>0</v>
      </c>
      <c r="J97" s="52">
        <v>0</v>
      </c>
      <c r="K97" s="52">
        <v>0</v>
      </c>
      <c r="L97" s="53" t="s">
        <v>42</v>
      </c>
      <c r="M97" s="52">
        <v>0</v>
      </c>
      <c r="N97" s="52">
        <v>0</v>
      </c>
      <c r="O97" s="52">
        <v>0</v>
      </c>
      <c r="P97" s="52">
        <v>0</v>
      </c>
      <c r="Q97" s="53" t="s">
        <v>42</v>
      </c>
      <c r="R97" s="52">
        <v>0</v>
      </c>
      <c r="S97" s="52">
        <v>0</v>
      </c>
      <c r="T97" s="52">
        <v>0</v>
      </c>
      <c r="U97" s="66" t="s">
        <v>42</v>
      </c>
      <c r="V97" s="52">
        <v>0</v>
      </c>
    </row>
    <row r="98" spans="1:22" ht="13.05" customHeight="1" thickBot="1" x14ac:dyDescent="0.35">
      <c r="A98" s="50" t="s">
        <v>242</v>
      </c>
      <c r="B98" s="50" t="s">
        <v>243</v>
      </c>
      <c r="C98" s="50" t="s">
        <v>339</v>
      </c>
      <c r="D98" s="51">
        <v>85</v>
      </c>
      <c r="E98" s="51">
        <v>85</v>
      </c>
      <c r="F98" s="48" t="s">
        <v>45</v>
      </c>
      <c r="G98" s="47"/>
      <c r="H98" s="45">
        <v>0</v>
      </c>
      <c r="I98" s="45">
        <v>0</v>
      </c>
      <c r="J98" s="45">
        <v>0</v>
      </c>
      <c r="K98" s="45">
        <v>0</v>
      </c>
      <c r="L98" s="46" t="s">
        <v>42</v>
      </c>
      <c r="M98" s="45">
        <v>0</v>
      </c>
      <c r="N98" s="45">
        <v>0</v>
      </c>
      <c r="O98" s="45">
        <v>0</v>
      </c>
      <c r="P98" s="45">
        <v>0</v>
      </c>
      <c r="Q98" s="46" t="s">
        <v>42</v>
      </c>
      <c r="R98" s="45">
        <v>0</v>
      </c>
      <c r="S98" s="45">
        <v>0</v>
      </c>
      <c r="T98" s="45">
        <v>0</v>
      </c>
      <c r="U98" s="65" t="s">
        <v>42</v>
      </c>
      <c r="V98" s="45">
        <v>0</v>
      </c>
    </row>
    <row r="99" spans="1:22" ht="13.05" customHeight="1" thickBot="1" x14ac:dyDescent="0.35">
      <c r="A99" s="50" t="s">
        <v>242</v>
      </c>
      <c r="B99" s="50" t="s">
        <v>243</v>
      </c>
      <c r="C99" s="50" t="s">
        <v>339</v>
      </c>
      <c r="D99" s="51">
        <v>85</v>
      </c>
      <c r="E99" s="48" t="s">
        <v>48</v>
      </c>
      <c r="F99" s="48"/>
      <c r="G99" s="47"/>
      <c r="H99" s="45">
        <v>0</v>
      </c>
      <c r="I99" s="45">
        <v>0</v>
      </c>
      <c r="J99" s="45">
        <v>0</v>
      </c>
      <c r="K99" s="45">
        <v>0</v>
      </c>
      <c r="L99" s="46" t="s">
        <v>42</v>
      </c>
      <c r="M99" s="45">
        <v>0</v>
      </c>
      <c r="N99" s="45">
        <v>0</v>
      </c>
      <c r="O99" s="45">
        <v>0</v>
      </c>
      <c r="P99" s="45">
        <v>0</v>
      </c>
      <c r="Q99" s="46" t="s">
        <v>42</v>
      </c>
      <c r="R99" s="45">
        <v>0</v>
      </c>
      <c r="S99" s="45">
        <v>0</v>
      </c>
      <c r="T99" s="45">
        <v>0</v>
      </c>
      <c r="U99" s="65" t="s">
        <v>42</v>
      </c>
      <c r="V99" s="45">
        <v>0</v>
      </c>
    </row>
    <row r="100" spans="1:22" ht="13.05" customHeight="1" thickBot="1" x14ac:dyDescent="0.35">
      <c r="A100" s="50" t="s">
        <v>242</v>
      </c>
      <c r="B100" s="50" t="s">
        <v>243</v>
      </c>
      <c r="C100" s="50" t="s">
        <v>339</v>
      </c>
      <c r="D100" s="48" t="s">
        <v>45</v>
      </c>
      <c r="E100" s="48"/>
      <c r="F100" s="48"/>
      <c r="G100" s="47"/>
      <c r="H100" s="45">
        <v>0</v>
      </c>
      <c r="I100" s="45">
        <v>0</v>
      </c>
      <c r="J100" s="45">
        <v>0</v>
      </c>
      <c r="K100" s="45">
        <v>0</v>
      </c>
      <c r="L100" s="46" t="s">
        <v>42</v>
      </c>
      <c r="M100" s="45">
        <v>0</v>
      </c>
      <c r="N100" s="45">
        <v>0</v>
      </c>
      <c r="O100" s="45">
        <v>0</v>
      </c>
      <c r="P100" s="45">
        <v>0</v>
      </c>
      <c r="Q100" s="46" t="s">
        <v>42</v>
      </c>
      <c r="R100" s="45">
        <v>0</v>
      </c>
      <c r="S100" s="45">
        <v>0</v>
      </c>
      <c r="T100" s="45">
        <v>0</v>
      </c>
      <c r="U100" s="65" t="s">
        <v>42</v>
      </c>
      <c r="V100" s="45">
        <v>0</v>
      </c>
    </row>
    <row r="101" spans="1:22" ht="13.05" customHeight="1" thickBot="1" x14ac:dyDescent="0.35">
      <c r="A101" s="50" t="s">
        <v>242</v>
      </c>
      <c r="B101" s="50" t="s">
        <v>243</v>
      </c>
      <c r="C101" s="48" t="s">
        <v>45</v>
      </c>
      <c r="D101" s="48"/>
      <c r="E101" s="48"/>
      <c r="F101" s="48"/>
      <c r="G101" s="47"/>
      <c r="H101" s="45">
        <v>-22327.451287624721</v>
      </c>
      <c r="I101" s="45">
        <v>0</v>
      </c>
      <c r="J101" s="45">
        <v>-4021.5977221462622</v>
      </c>
      <c r="K101" s="45">
        <v>0</v>
      </c>
      <c r="L101" s="46" t="s">
        <v>42</v>
      </c>
      <c r="M101" s="45">
        <v>-21304.993630000001</v>
      </c>
      <c r="N101" s="45">
        <v>0</v>
      </c>
      <c r="O101" s="45">
        <v>-5760.1484700000001</v>
      </c>
      <c r="P101" s="45">
        <v>0</v>
      </c>
      <c r="Q101" s="46" t="s">
        <v>42</v>
      </c>
      <c r="R101" s="45">
        <v>-26349.049009770999</v>
      </c>
      <c r="S101" s="45">
        <v>-27065.142100000001</v>
      </c>
      <c r="T101" s="45">
        <v>716.09309022899834</v>
      </c>
      <c r="U101" s="67">
        <v>2.7177189201912099E-2</v>
      </c>
      <c r="V101" s="45">
        <v>-27065.142100000001</v>
      </c>
    </row>
    <row r="102" spans="1:22" ht="13.05" customHeight="1" thickBot="1" x14ac:dyDescent="0.35">
      <c r="A102" s="50" t="s">
        <v>242</v>
      </c>
      <c r="B102" s="48" t="s">
        <v>43</v>
      </c>
      <c r="C102" s="48"/>
      <c r="D102" s="48"/>
      <c r="E102" s="48"/>
      <c r="F102" s="48"/>
      <c r="G102" s="47"/>
      <c r="H102" s="45">
        <v>-93119.468044312991</v>
      </c>
      <c r="I102" s="45">
        <v>-428.1275399999999</v>
      </c>
      <c r="J102" s="45">
        <v>-48343.987500417978</v>
      </c>
      <c r="K102" s="45">
        <v>-192.93999999999991</v>
      </c>
      <c r="L102" s="46" t="s">
        <v>42</v>
      </c>
      <c r="M102" s="45">
        <v>-92181.364870000005</v>
      </c>
      <c r="N102" s="45">
        <v>-451.93446000000012</v>
      </c>
      <c r="O102" s="45">
        <v>-48886.619449999991</v>
      </c>
      <c r="P102" s="45">
        <v>0</v>
      </c>
      <c r="Q102" s="46" t="s">
        <v>42</v>
      </c>
      <c r="R102" s="45">
        <v>-142084.52308473099</v>
      </c>
      <c r="S102" s="45">
        <v>-141519.91878000009</v>
      </c>
      <c r="T102" s="45">
        <v>-564.60430473086308</v>
      </c>
      <c r="U102" s="67">
        <v>-3.9737213629817032E-3</v>
      </c>
      <c r="V102" s="45">
        <v>-141519.91878000009</v>
      </c>
    </row>
    <row r="103" spans="1:22" ht="13.05" customHeight="1" thickBot="1" x14ac:dyDescent="0.35">
      <c r="A103" s="50" t="s">
        <v>44</v>
      </c>
      <c r="B103" s="50" t="s">
        <v>78</v>
      </c>
      <c r="C103" s="50" t="s">
        <v>163</v>
      </c>
      <c r="D103" s="50" t="s">
        <v>240</v>
      </c>
      <c r="E103" s="51">
        <v>1610</v>
      </c>
      <c r="F103" s="51">
        <v>161012</v>
      </c>
      <c r="G103" s="54" t="s">
        <v>241</v>
      </c>
      <c r="H103" s="52">
        <v>0</v>
      </c>
      <c r="I103" s="52">
        <v>0</v>
      </c>
      <c r="J103" s="52">
        <v>0</v>
      </c>
      <c r="K103" s="52">
        <v>0</v>
      </c>
      <c r="L103" s="53" t="s">
        <v>42</v>
      </c>
      <c r="M103" s="52">
        <v>-3.052</v>
      </c>
      <c r="N103" s="52">
        <v>0</v>
      </c>
      <c r="O103" s="52">
        <v>15.4504</v>
      </c>
      <c r="P103" s="52">
        <v>0</v>
      </c>
      <c r="Q103" s="53" t="s">
        <v>42</v>
      </c>
      <c r="R103" s="52">
        <v>0</v>
      </c>
      <c r="S103" s="52">
        <v>12.398400000000001</v>
      </c>
      <c r="T103" s="52">
        <v>-12.398400000000001</v>
      </c>
      <c r="U103" s="66" t="s">
        <v>42</v>
      </c>
      <c r="V103" s="52">
        <v>12.398400000000001</v>
      </c>
    </row>
    <row r="104" spans="1:22" ht="13.05" customHeight="1" thickBot="1" x14ac:dyDescent="0.35">
      <c r="A104" s="50" t="s">
        <v>44</v>
      </c>
      <c r="B104" s="50" t="s">
        <v>78</v>
      </c>
      <c r="C104" s="50" t="s">
        <v>163</v>
      </c>
      <c r="D104" s="50" t="s">
        <v>240</v>
      </c>
      <c r="E104" s="51">
        <v>1610</v>
      </c>
      <c r="F104" s="48" t="s">
        <v>45</v>
      </c>
      <c r="G104" s="47"/>
      <c r="H104" s="45">
        <v>0</v>
      </c>
      <c r="I104" s="45">
        <v>0</v>
      </c>
      <c r="J104" s="45">
        <v>0</v>
      </c>
      <c r="K104" s="45">
        <v>0</v>
      </c>
      <c r="L104" s="46" t="s">
        <v>42</v>
      </c>
      <c r="M104" s="45">
        <v>-3.052</v>
      </c>
      <c r="N104" s="45">
        <v>0</v>
      </c>
      <c r="O104" s="45">
        <v>15.4504</v>
      </c>
      <c r="P104" s="45">
        <v>0</v>
      </c>
      <c r="Q104" s="46" t="s">
        <v>42</v>
      </c>
      <c r="R104" s="45">
        <v>0</v>
      </c>
      <c r="S104" s="45">
        <v>12.398400000000001</v>
      </c>
      <c r="T104" s="45">
        <v>-12.398400000000001</v>
      </c>
      <c r="U104" s="65" t="s">
        <v>42</v>
      </c>
      <c r="V104" s="45">
        <v>12.398400000000001</v>
      </c>
    </row>
    <row r="105" spans="1:22" ht="13.05" customHeight="1" thickBot="1" x14ac:dyDescent="0.35">
      <c r="A105" s="50" t="s">
        <v>44</v>
      </c>
      <c r="B105" s="50" t="s">
        <v>78</v>
      </c>
      <c r="C105" s="50" t="s">
        <v>163</v>
      </c>
      <c r="D105" s="50" t="s">
        <v>240</v>
      </c>
      <c r="E105" s="48" t="s">
        <v>48</v>
      </c>
      <c r="F105" s="48"/>
      <c r="G105" s="47"/>
      <c r="H105" s="45">
        <v>0</v>
      </c>
      <c r="I105" s="45">
        <v>0</v>
      </c>
      <c r="J105" s="45">
        <v>0</v>
      </c>
      <c r="K105" s="45">
        <v>0</v>
      </c>
      <c r="L105" s="46" t="s">
        <v>42</v>
      </c>
      <c r="M105" s="45">
        <v>-3.052</v>
      </c>
      <c r="N105" s="45">
        <v>0</v>
      </c>
      <c r="O105" s="45">
        <v>15.4504</v>
      </c>
      <c r="P105" s="45">
        <v>0</v>
      </c>
      <c r="Q105" s="46" t="s">
        <v>42</v>
      </c>
      <c r="R105" s="45">
        <v>0</v>
      </c>
      <c r="S105" s="45">
        <v>12.398400000000001</v>
      </c>
      <c r="T105" s="45">
        <v>-12.398400000000001</v>
      </c>
      <c r="U105" s="65" t="s">
        <v>42</v>
      </c>
      <c r="V105" s="45">
        <v>12.398400000000001</v>
      </c>
    </row>
    <row r="106" spans="1:22" ht="13.05" customHeight="1" x14ac:dyDescent="0.3">
      <c r="A106" s="50" t="s">
        <v>44</v>
      </c>
      <c r="B106" s="50" t="s">
        <v>78</v>
      </c>
      <c r="C106" s="50" t="s">
        <v>163</v>
      </c>
      <c r="D106" s="50" t="s">
        <v>27</v>
      </c>
      <c r="E106" s="51">
        <v>15</v>
      </c>
      <c r="F106" s="51">
        <v>150000</v>
      </c>
      <c r="G106" s="54" t="s">
        <v>239</v>
      </c>
      <c r="H106" s="52">
        <v>917.88599999999997</v>
      </c>
      <c r="I106" s="52">
        <v>8.5124699999999986</v>
      </c>
      <c r="J106" s="52">
        <v>193.95272</v>
      </c>
      <c r="K106" s="52">
        <v>0</v>
      </c>
      <c r="L106" s="53" t="s">
        <v>42</v>
      </c>
      <c r="M106" s="52">
        <v>0</v>
      </c>
      <c r="N106" s="52">
        <v>0</v>
      </c>
      <c r="O106" s="52">
        <v>0</v>
      </c>
      <c r="P106" s="52">
        <v>0</v>
      </c>
      <c r="Q106" s="53" t="s">
        <v>42</v>
      </c>
      <c r="R106" s="52">
        <v>1120.3511900000001</v>
      </c>
      <c r="S106" s="52">
        <v>0</v>
      </c>
      <c r="T106" s="52">
        <v>1120.3511900000001</v>
      </c>
      <c r="U106" s="68">
        <v>1</v>
      </c>
      <c r="V106" s="52">
        <v>0</v>
      </c>
    </row>
    <row r="107" spans="1:22" ht="13.05" customHeight="1" x14ac:dyDescent="0.3">
      <c r="A107" s="50" t="s">
        <v>44</v>
      </c>
      <c r="B107" s="50" t="s">
        <v>78</v>
      </c>
      <c r="C107" s="50" t="s">
        <v>163</v>
      </c>
      <c r="D107" s="50" t="s">
        <v>27</v>
      </c>
      <c r="E107" s="51">
        <v>15</v>
      </c>
      <c r="F107" s="51">
        <v>150410</v>
      </c>
      <c r="G107" s="54" t="s">
        <v>238</v>
      </c>
      <c r="H107" s="52">
        <v>0</v>
      </c>
      <c r="I107" s="52">
        <v>0</v>
      </c>
      <c r="J107" s="52">
        <v>187.41700000000009</v>
      </c>
      <c r="K107" s="52">
        <v>0</v>
      </c>
      <c r="L107" s="53" t="s">
        <v>42</v>
      </c>
      <c r="M107" s="52">
        <v>1017.40205</v>
      </c>
      <c r="N107" s="52">
        <v>0</v>
      </c>
      <c r="O107" s="52">
        <v>288.52507000000008</v>
      </c>
      <c r="P107" s="52">
        <v>0</v>
      </c>
      <c r="Q107" s="53" t="s">
        <v>42</v>
      </c>
      <c r="R107" s="52">
        <v>187.41700000000009</v>
      </c>
      <c r="S107" s="52">
        <v>1305.9271200000001</v>
      </c>
      <c r="T107" s="52">
        <v>-1118.5101199999999</v>
      </c>
      <c r="U107" s="68">
        <v>-5.9680291542389377</v>
      </c>
      <c r="V107" s="52">
        <v>1305.9271200000001</v>
      </c>
    </row>
    <row r="108" spans="1:22" ht="13.05" customHeight="1" x14ac:dyDescent="0.3">
      <c r="A108" s="50" t="s">
        <v>44</v>
      </c>
      <c r="B108" s="50" t="s">
        <v>78</v>
      </c>
      <c r="C108" s="50" t="s">
        <v>163</v>
      </c>
      <c r="D108" s="50" t="s">
        <v>27</v>
      </c>
      <c r="E108" s="51">
        <v>15</v>
      </c>
      <c r="F108" s="51">
        <v>150510</v>
      </c>
      <c r="G108" s="54" t="s">
        <v>237</v>
      </c>
      <c r="H108" s="52">
        <v>0</v>
      </c>
      <c r="I108" s="52">
        <v>0</v>
      </c>
      <c r="J108" s="52">
        <v>0</v>
      </c>
      <c r="K108" s="52">
        <v>0</v>
      </c>
      <c r="L108" s="53" t="s">
        <v>42</v>
      </c>
      <c r="M108" s="52">
        <v>156.42486</v>
      </c>
      <c r="N108" s="52">
        <v>0.67008000000000001</v>
      </c>
      <c r="O108" s="52">
        <v>31.706810000000001</v>
      </c>
      <c r="P108" s="52">
        <v>0</v>
      </c>
      <c r="Q108" s="53" t="s">
        <v>42</v>
      </c>
      <c r="R108" s="52">
        <v>0</v>
      </c>
      <c r="S108" s="52">
        <v>188.80175</v>
      </c>
      <c r="T108" s="52">
        <v>-188.80175</v>
      </c>
      <c r="U108" s="66" t="s">
        <v>42</v>
      </c>
      <c r="V108" s="52">
        <v>188.80175</v>
      </c>
    </row>
    <row r="109" spans="1:22" ht="13.05" customHeight="1" x14ac:dyDescent="0.3">
      <c r="A109" s="50" t="s">
        <v>44</v>
      </c>
      <c r="B109" s="50" t="s">
        <v>78</v>
      </c>
      <c r="C109" s="50" t="s">
        <v>163</v>
      </c>
      <c r="D109" s="50" t="s">
        <v>27</v>
      </c>
      <c r="E109" s="51">
        <v>15</v>
      </c>
      <c r="F109" s="51">
        <v>150710</v>
      </c>
      <c r="G109" s="54" t="s">
        <v>236</v>
      </c>
      <c r="H109" s="52">
        <v>0</v>
      </c>
      <c r="I109" s="52">
        <v>0</v>
      </c>
      <c r="J109" s="52">
        <v>0</v>
      </c>
      <c r="K109" s="52">
        <v>0</v>
      </c>
      <c r="L109" s="53" t="s">
        <v>42</v>
      </c>
      <c r="M109" s="52">
        <v>58.92839</v>
      </c>
      <c r="N109" s="52">
        <v>0</v>
      </c>
      <c r="O109" s="52">
        <v>10.050000000000001</v>
      </c>
      <c r="P109" s="52">
        <v>0</v>
      </c>
      <c r="Q109" s="53" t="s">
        <v>42</v>
      </c>
      <c r="R109" s="52">
        <v>0</v>
      </c>
      <c r="S109" s="52">
        <v>68.978390000000019</v>
      </c>
      <c r="T109" s="52">
        <v>-68.978390000000019</v>
      </c>
      <c r="U109" s="66" t="s">
        <v>42</v>
      </c>
      <c r="V109" s="52">
        <v>68.978390000000005</v>
      </c>
    </row>
    <row r="110" spans="1:22" ht="13.05" customHeight="1" x14ac:dyDescent="0.3">
      <c r="A110" s="50" t="s">
        <v>44</v>
      </c>
      <c r="B110" s="50" t="s">
        <v>78</v>
      </c>
      <c r="C110" s="50" t="s">
        <v>163</v>
      </c>
      <c r="D110" s="50" t="s">
        <v>27</v>
      </c>
      <c r="E110" s="51">
        <v>15</v>
      </c>
      <c r="F110" s="51">
        <v>150810</v>
      </c>
      <c r="G110" s="54" t="s">
        <v>235</v>
      </c>
      <c r="H110" s="52">
        <v>0</v>
      </c>
      <c r="I110" s="52">
        <v>0</v>
      </c>
      <c r="J110" s="52">
        <v>19.684000000000001</v>
      </c>
      <c r="K110" s="52">
        <v>119.44</v>
      </c>
      <c r="L110" s="53" t="s">
        <v>42</v>
      </c>
      <c r="M110" s="52">
        <v>243.73562000000001</v>
      </c>
      <c r="N110" s="52">
        <v>3.7160000000000002</v>
      </c>
      <c r="O110" s="52">
        <v>75.72739</v>
      </c>
      <c r="P110" s="52">
        <v>0</v>
      </c>
      <c r="Q110" s="53" t="s">
        <v>42</v>
      </c>
      <c r="R110" s="52">
        <v>139.12399999999991</v>
      </c>
      <c r="S110" s="52">
        <v>323.17901000000001</v>
      </c>
      <c r="T110" s="52">
        <v>-184.0550100000001</v>
      </c>
      <c r="U110" s="68">
        <v>-1.3229565711164151</v>
      </c>
      <c r="V110" s="52">
        <v>323.17901000000001</v>
      </c>
    </row>
    <row r="111" spans="1:22" ht="13.05" customHeight="1" x14ac:dyDescent="0.3">
      <c r="A111" s="50" t="s">
        <v>44</v>
      </c>
      <c r="B111" s="50" t="s">
        <v>78</v>
      </c>
      <c r="C111" s="50" t="s">
        <v>163</v>
      </c>
      <c r="D111" s="50" t="s">
        <v>27</v>
      </c>
      <c r="E111" s="51">
        <v>15</v>
      </c>
      <c r="F111" s="51">
        <v>150910</v>
      </c>
      <c r="G111" s="54" t="s">
        <v>234</v>
      </c>
      <c r="H111" s="52">
        <v>0</v>
      </c>
      <c r="I111" s="52">
        <v>0</v>
      </c>
      <c r="J111" s="52">
        <v>25</v>
      </c>
      <c r="K111" s="52">
        <v>0</v>
      </c>
      <c r="L111" s="53" t="s">
        <v>42</v>
      </c>
      <c r="M111" s="52">
        <v>188.04024999999999</v>
      </c>
      <c r="N111" s="52">
        <v>0</v>
      </c>
      <c r="O111" s="52">
        <v>53.935429999999997</v>
      </c>
      <c r="P111" s="52">
        <v>0</v>
      </c>
      <c r="Q111" s="53" t="s">
        <v>42</v>
      </c>
      <c r="R111" s="52">
        <v>25</v>
      </c>
      <c r="S111" s="52">
        <v>241.97568000000001</v>
      </c>
      <c r="T111" s="52">
        <v>-216.97568000000001</v>
      </c>
      <c r="U111" s="68">
        <v>-8.6790272000000002</v>
      </c>
      <c r="V111" s="52">
        <v>241.97568000000001</v>
      </c>
    </row>
    <row r="112" spans="1:22" ht="13.05" customHeight="1" x14ac:dyDescent="0.3">
      <c r="A112" s="50" t="s">
        <v>44</v>
      </c>
      <c r="B112" s="50" t="s">
        <v>78</v>
      </c>
      <c r="C112" s="50" t="s">
        <v>163</v>
      </c>
      <c r="D112" s="50" t="s">
        <v>27</v>
      </c>
      <c r="E112" s="51">
        <v>15</v>
      </c>
      <c r="F112" s="51">
        <v>150911</v>
      </c>
      <c r="G112" s="54" t="s">
        <v>233</v>
      </c>
      <c r="H112" s="52">
        <v>0</v>
      </c>
      <c r="I112" s="52">
        <v>0</v>
      </c>
      <c r="J112" s="52">
        <v>0</v>
      </c>
      <c r="K112" s="52">
        <v>0</v>
      </c>
      <c r="L112" s="53" t="s">
        <v>42</v>
      </c>
      <c r="M112" s="52">
        <v>74.298400000000015</v>
      </c>
      <c r="N112" s="52">
        <v>0</v>
      </c>
      <c r="O112" s="52">
        <v>0</v>
      </c>
      <c r="P112" s="52">
        <v>0</v>
      </c>
      <c r="Q112" s="53" t="s">
        <v>42</v>
      </c>
      <c r="R112" s="52">
        <v>0</v>
      </c>
      <c r="S112" s="52">
        <v>74.298400000000001</v>
      </c>
      <c r="T112" s="52">
        <v>-74.298400000000001</v>
      </c>
      <c r="U112" s="66" t="s">
        <v>42</v>
      </c>
      <c r="V112" s="52">
        <v>74.298400000000001</v>
      </c>
    </row>
    <row r="113" spans="1:22" ht="13.05" customHeight="1" thickBot="1" x14ac:dyDescent="0.35">
      <c r="A113" s="50" t="s">
        <v>44</v>
      </c>
      <c r="B113" s="50" t="s">
        <v>78</v>
      </c>
      <c r="C113" s="50" t="s">
        <v>163</v>
      </c>
      <c r="D113" s="50" t="s">
        <v>27</v>
      </c>
      <c r="E113" s="51">
        <v>15</v>
      </c>
      <c r="F113" s="51">
        <v>153010</v>
      </c>
      <c r="G113" s="54" t="s">
        <v>232</v>
      </c>
      <c r="H113" s="52">
        <v>0</v>
      </c>
      <c r="I113" s="52">
        <v>0</v>
      </c>
      <c r="J113" s="52">
        <v>0</v>
      </c>
      <c r="K113" s="52">
        <v>0</v>
      </c>
      <c r="L113" s="53" t="s">
        <v>42</v>
      </c>
      <c r="M113" s="52">
        <v>22.881239999999998</v>
      </c>
      <c r="N113" s="52">
        <v>0</v>
      </c>
      <c r="O113" s="52">
        <v>35.871199999999988</v>
      </c>
      <c r="P113" s="52">
        <v>0</v>
      </c>
      <c r="Q113" s="53" t="s">
        <v>42</v>
      </c>
      <c r="R113" s="52">
        <v>0</v>
      </c>
      <c r="S113" s="52">
        <v>58.752439999999993</v>
      </c>
      <c r="T113" s="52">
        <v>-58.752439999999993</v>
      </c>
      <c r="U113" s="66" t="s">
        <v>42</v>
      </c>
      <c r="V113" s="52">
        <v>58.752440000000007</v>
      </c>
    </row>
    <row r="114" spans="1:22" ht="13.05" customHeight="1" thickBot="1" x14ac:dyDescent="0.35">
      <c r="A114" s="50" t="s">
        <v>44</v>
      </c>
      <c r="B114" s="50" t="s">
        <v>78</v>
      </c>
      <c r="C114" s="50" t="s">
        <v>163</v>
      </c>
      <c r="D114" s="50" t="s">
        <v>27</v>
      </c>
      <c r="E114" s="51">
        <v>15</v>
      </c>
      <c r="F114" s="48" t="s">
        <v>45</v>
      </c>
      <c r="G114" s="47"/>
      <c r="H114" s="45">
        <v>917.88599999999997</v>
      </c>
      <c r="I114" s="45">
        <v>8.5124699999999986</v>
      </c>
      <c r="J114" s="45">
        <v>426.05372000000011</v>
      </c>
      <c r="K114" s="45">
        <v>119.44</v>
      </c>
      <c r="L114" s="46" t="s">
        <v>42</v>
      </c>
      <c r="M114" s="45">
        <v>1761.71081</v>
      </c>
      <c r="N114" s="45">
        <v>4.3860799999999998</v>
      </c>
      <c r="O114" s="45">
        <v>495.81589999999989</v>
      </c>
      <c r="P114" s="45">
        <v>0</v>
      </c>
      <c r="Q114" s="46" t="s">
        <v>42</v>
      </c>
      <c r="R114" s="45">
        <v>1471.89219</v>
      </c>
      <c r="S114" s="45">
        <v>2261.9127899999989</v>
      </c>
      <c r="T114" s="45">
        <v>-790.02059999999938</v>
      </c>
      <c r="U114" s="64">
        <v>-0.53673808813402268</v>
      </c>
      <c r="V114" s="45">
        <v>2261.9127899999999</v>
      </c>
    </row>
    <row r="115" spans="1:22" ht="13.05" customHeight="1" thickBot="1" x14ac:dyDescent="0.35">
      <c r="A115" s="50" t="s">
        <v>44</v>
      </c>
      <c r="B115" s="50" t="s">
        <v>78</v>
      </c>
      <c r="C115" s="50" t="s">
        <v>163</v>
      </c>
      <c r="D115" s="50" t="s">
        <v>27</v>
      </c>
      <c r="E115" s="51">
        <v>16</v>
      </c>
      <c r="F115" s="51">
        <v>160000</v>
      </c>
      <c r="G115" s="54" t="s">
        <v>231</v>
      </c>
      <c r="H115" s="52">
        <v>50.00000000000005</v>
      </c>
      <c r="I115" s="52">
        <v>0</v>
      </c>
      <c r="J115" s="52">
        <v>5</v>
      </c>
      <c r="K115" s="52">
        <v>0</v>
      </c>
      <c r="L115" s="53" t="s">
        <v>42</v>
      </c>
      <c r="M115" s="52">
        <v>0</v>
      </c>
      <c r="N115" s="52">
        <v>0</v>
      </c>
      <c r="O115" s="52">
        <v>0</v>
      </c>
      <c r="P115" s="52">
        <v>0</v>
      </c>
      <c r="Q115" s="53" t="s">
        <v>42</v>
      </c>
      <c r="R115" s="52">
        <v>55.00000000000005</v>
      </c>
      <c r="S115" s="52">
        <v>0</v>
      </c>
      <c r="T115" s="52">
        <v>55.00000000000005</v>
      </c>
      <c r="U115" s="68">
        <v>1</v>
      </c>
      <c r="V115" s="52">
        <v>0</v>
      </c>
    </row>
    <row r="116" spans="1:22" ht="13.05" customHeight="1" thickBot="1" x14ac:dyDescent="0.35">
      <c r="A116" s="50" t="s">
        <v>44</v>
      </c>
      <c r="B116" s="50" t="s">
        <v>78</v>
      </c>
      <c r="C116" s="50" t="s">
        <v>163</v>
      </c>
      <c r="D116" s="50" t="s">
        <v>27</v>
      </c>
      <c r="E116" s="51">
        <v>16</v>
      </c>
      <c r="F116" s="48" t="s">
        <v>45</v>
      </c>
      <c r="G116" s="47"/>
      <c r="H116" s="45">
        <v>50.00000000000005</v>
      </c>
      <c r="I116" s="45">
        <v>0</v>
      </c>
      <c r="J116" s="45">
        <v>5</v>
      </c>
      <c r="K116" s="45">
        <v>0</v>
      </c>
      <c r="L116" s="46" t="s">
        <v>42</v>
      </c>
      <c r="M116" s="45">
        <v>0</v>
      </c>
      <c r="N116" s="45">
        <v>0</v>
      </c>
      <c r="O116" s="45">
        <v>0</v>
      </c>
      <c r="P116" s="45">
        <v>0</v>
      </c>
      <c r="Q116" s="46" t="s">
        <v>42</v>
      </c>
      <c r="R116" s="45">
        <v>55.00000000000005</v>
      </c>
      <c r="S116" s="45">
        <v>0</v>
      </c>
      <c r="T116" s="45">
        <v>55.00000000000005</v>
      </c>
      <c r="U116" s="64">
        <v>1</v>
      </c>
      <c r="V116" s="45">
        <v>0</v>
      </c>
    </row>
    <row r="117" spans="1:22" ht="13.05" customHeight="1" x14ac:dyDescent="0.3">
      <c r="A117" s="50" t="s">
        <v>44</v>
      </c>
      <c r="B117" s="50" t="s">
        <v>78</v>
      </c>
      <c r="C117" s="50" t="s">
        <v>163</v>
      </c>
      <c r="D117" s="50" t="s">
        <v>27</v>
      </c>
      <c r="E117" s="51">
        <v>35</v>
      </c>
      <c r="F117" s="51">
        <v>350410</v>
      </c>
      <c r="G117" s="54" t="s">
        <v>230</v>
      </c>
      <c r="H117" s="52">
        <v>3101.5680000000002</v>
      </c>
      <c r="I117" s="52">
        <v>0</v>
      </c>
      <c r="J117" s="52">
        <v>1873.4490000000001</v>
      </c>
      <c r="K117" s="52">
        <v>0</v>
      </c>
      <c r="L117" s="53" t="s">
        <v>42</v>
      </c>
      <c r="M117" s="52">
        <v>2856.4604300000001</v>
      </c>
      <c r="N117" s="52">
        <v>0</v>
      </c>
      <c r="O117" s="52">
        <v>1781.9694400000001</v>
      </c>
      <c r="P117" s="52">
        <v>0</v>
      </c>
      <c r="Q117" s="53" t="s">
        <v>42</v>
      </c>
      <c r="R117" s="52">
        <v>4975.0169999999998</v>
      </c>
      <c r="S117" s="52">
        <v>4638.4298699999999</v>
      </c>
      <c r="T117" s="52">
        <v>336.58712999999989</v>
      </c>
      <c r="U117" s="68">
        <v>6.7655473338081029E-2</v>
      </c>
      <c r="V117" s="52">
        <v>4638.4298699999999</v>
      </c>
    </row>
    <row r="118" spans="1:22" ht="13.05" customHeight="1" x14ac:dyDescent="0.3">
      <c r="A118" s="50" t="s">
        <v>44</v>
      </c>
      <c r="B118" s="50" t="s">
        <v>78</v>
      </c>
      <c r="C118" s="50" t="s">
        <v>163</v>
      </c>
      <c r="D118" s="50" t="s">
        <v>27</v>
      </c>
      <c r="E118" s="51">
        <v>35</v>
      </c>
      <c r="F118" s="51">
        <v>350510</v>
      </c>
      <c r="G118" s="54" t="s">
        <v>229</v>
      </c>
      <c r="H118" s="52">
        <v>150</v>
      </c>
      <c r="I118" s="52">
        <v>0</v>
      </c>
      <c r="J118" s="52">
        <v>0</v>
      </c>
      <c r="K118" s="52">
        <v>0</v>
      </c>
      <c r="L118" s="53" t="s">
        <v>42</v>
      </c>
      <c r="M118" s="52">
        <v>0</v>
      </c>
      <c r="N118" s="52">
        <v>0</v>
      </c>
      <c r="O118" s="52">
        <v>0</v>
      </c>
      <c r="P118" s="52">
        <v>0</v>
      </c>
      <c r="Q118" s="53" t="s">
        <v>42</v>
      </c>
      <c r="R118" s="52">
        <v>150</v>
      </c>
      <c r="S118" s="52">
        <v>0</v>
      </c>
      <c r="T118" s="52">
        <v>150</v>
      </c>
      <c r="U118" s="68">
        <v>1</v>
      </c>
      <c r="V118" s="52">
        <v>0</v>
      </c>
    </row>
    <row r="119" spans="1:22" ht="13.05" customHeight="1" thickBot="1" x14ac:dyDescent="0.35">
      <c r="A119" s="50" t="s">
        <v>44</v>
      </c>
      <c r="B119" s="50" t="s">
        <v>78</v>
      </c>
      <c r="C119" s="50" t="s">
        <v>163</v>
      </c>
      <c r="D119" s="50" t="s">
        <v>27</v>
      </c>
      <c r="E119" s="51">
        <v>35</v>
      </c>
      <c r="F119" s="51">
        <v>353010</v>
      </c>
      <c r="G119" s="54" t="s">
        <v>228</v>
      </c>
      <c r="H119" s="52">
        <v>75.102000000000004</v>
      </c>
      <c r="I119" s="52">
        <v>0</v>
      </c>
      <c r="J119" s="52">
        <v>152.47900000000001</v>
      </c>
      <c r="K119" s="52">
        <v>0</v>
      </c>
      <c r="L119" s="53" t="s">
        <v>42</v>
      </c>
      <c r="M119" s="52">
        <v>75.862070000000003</v>
      </c>
      <c r="N119" s="52">
        <v>0</v>
      </c>
      <c r="O119" s="52">
        <v>151.70927</v>
      </c>
      <c r="P119" s="52">
        <v>0</v>
      </c>
      <c r="Q119" s="53" t="s">
        <v>42</v>
      </c>
      <c r="R119" s="52">
        <v>227.58099999999999</v>
      </c>
      <c r="S119" s="52">
        <v>227.57133999999999</v>
      </c>
      <c r="T119" s="52">
        <v>9.6599999999966712E-3</v>
      </c>
      <c r="U119" s="69">
        <v>4.2446425668111077E-5</v>
      </c>
      <c r="V119" s="52">
        <v>227.57133999999999</v>
      </c>
    </row>
    <row r="120" spans="1:22" ht="13.05" customHeight="1" thickBot="1" x14ac:dyDescent="0.35">
      <c r="A120" s="50" t="s">
        <v>44</v>
      </c>
      <c r="B120" s="50" t="s">
        <v>78</v>
      </c>
      <c r="C120" s="50" t="s">
        <v>163</v>
      </c>
      <c r="D120" s="50" t="s">
        <v>27</v>
      </c>
      <c r="E120" s="51">
        <v>35</v>
      </c>
      <c r="F120" s="48" t="s">
        <v>45</v>
      </c>
      <c r="G120" s="47"/>
      <c r="H120" s="45">
        <v>3326.67</v>
      </c>
      <c r="I120" s="45">
        <v>0</v>
      </c>
      <c r="J120" s="45">
        <v>2025.9280000000001</v>
      </c>
      <c r="K120" s="45">
        <v>0</v>
      </c>
      <c r="L120" s="46" t="s">
        <v>42</v>
      </c>
      <c r="M120" s="45">
        <v>2932.3225000000002</v>
      </c>
      <c r="N120" s="45">
        <v>0</v>
      </c>
      <c r="O120" s="45">
        <v>1933.6787099999999</v>
      </c>
      <c r="P120" s="45">
        <v>0</v>
      </c>
      <c r="Q120" s="46" t="s">
        <v>42</v>
      </c>
      <c r="R120" s="45">
        <v>5352.598</v>
      </c>
      <c r="S120" s="45">
        <v>4866.0012100000004</v>
      </c>
      <c r="T120" s="45">
        <v>486.5967899999996</v>
      </c>
      <c r="U120" s="64">
        <v>9.0908525168525642E-2</v>
      </c>
      <c r="V120" s="45">
        <v>4866.0012100000004</v>
      </c>
    </row>
    <row r="121" spans="1:22" ht="13.05" customHeight="1" thickBot="1" x14ac:dyDescent="0.35">
      <c r="A121" s="50" t="s">
        <v>44</v>
      </c>
      <c r="B121" s="50" t="s">
        <v>78</v>
      </c>
      <c r="C121" s="50" t="s">
        <v>163</v>
      </c>
      <c r="D121" s="50" t="s">
        <v>27</v>
      </c>
      <c r="E121" s="51">
        <v>1400</v>
      </c>
      <c r="F121" s="51">
        <v>140000</v>
      </c>
      <c r="G121" s="54" t="s">
        <v>227</v>
      </c>
      <c r="H121" s="52">
        <v>455.17552000000001</v>
      </c>
      <c r="I121" s="52">
        <v>17.280540000000009</v>
      </c>
      <c r="J121" s="52">
        <v>697.32400000000007</v>
      </c>
      <c r="K121" s="52">
        <v>0</v>
      </c>
      <c r="L121" s="53" t="s">
        <v>42</v>
      </c>
      <c r="M121" s="52">
        <v>0</v>
      </c>
      <c r="N121" s="52">
        <v>0</v>
      </c>
      <c r="O121" s="52">
        <v>0</v>
      </c>
      <c r="P121" s="52">
        <v>0</v>
      </c>
      <c r="Q121" s="53" t="s">
        <v>42</v>
      </c>
      <c r="R121" s="52">
        <v>1169.78006</v>
      </c>
      <c r="S121" s="52">
        <v>0</v>
      </c>
      <c r="T121" s="52">
        <v>1169.78006</v>
      </c>
      <c r="U121" s="68">
        <v>1</v>
      </c>
      <c r="V121" s="52">
        <v>0</v>
      </c>
    </row>
    <row r="122" spans="1:22" ht="13.05" customHeight="1" thickBot="1" x14ac:dyDescent="0.35">
      <c r="A122" s="50" t="s">
        <v>44</v>
      </c>
      <c r="B122" s="50" t="s">
        <v>78</v>
      </c>
      <c r="C122" s="50" t="s">
        <v>163</v>
      </c>
      <c r="D122" s="50" t="s">
        <v>27</v>
      </c>
      <c r="E122" s="51">
        <v>1400</v>
      </c>
      <c r="F122" s="48" t="s">
        <v>45</v>
      </c>
      <c r="G122" s="47"/>
      <c r="H122" s="45">
        <v>455.17552000000001</v>
      </c>
      <c r="I122" s="45">
        <v>17.280540000000009</v>
      </c>
      <c r="J122" s="45">
        <v>697.32400000000007</v>
      </c>
      <c r="K122" s="45">
        <v>0</v>
      </c>
      <c r="L122" s="46" t="s">
        <v>42</v>
      </c>
      <c r="M122" s="45">
        <v>0</v>
      </c>
      <c r="N122" s="45">
        <v>0</v>
      </c>
      <c r="O122" s="45">
        <v>0</v>
      </c>
      <c r="P122" s="45">
        <v>0</v>
      </c>
      <c r="Q122" s="46" t="s">
        <v>42</v>
      </c>
      <c r="R122" s="45">
        <v>1169.78006</v>
      </c>
      <c r="S122" s="45">
        <v>0</v>
      </c>
      <c r="T122" s="45">
        <v>1169.78006</v>
      </c>
      <c r="U122" s="64">
        <v>1</v>
      </c>
      <c r="V122" s="45">
        <v>0</v>
      </c>
    </row>
    <row r="123" spans="1:22" ht="13.05" customHeight="1" x14ac:dyDescent="0.3">
      <c r="A123" s="50" t="s">
        <v>44</v>
      </c>
      <c r="B123" s="50" t="s">
        <v>78</v>
      </c>
      <c r="C123" s="50" t="s">
        <v>163</v>
      </c>
      <c r="D123" s="50" t="s">
        <v>27</v>
      </c>
      <c r="E123" s="51">
        <v>1410</v>
      </c>
      <c r="F123" s="51">
        <v>141000</v>
      </c>
      <c r="G123" s="54" t="s">
        <v>226</v>
      </c>
      <c r="H123" s="52">
        <v>465.51652000000013</v>
      </c>
      <c r="I123" s="52">
        <v>0</v>
      </c>
      <c r="J123" s="52">
        <v>488.87597333333338</v>
      </c>
      <c r="K123" s="52">
        <v>0</v>
      </c>
      <c r="L123" s="53" t="s">
        <v>42</v>
      </c>
      <c r="M123" s="52">
        <v>0</v>
      </c>
      <c r="N123" s="52">
        <v>0</v>
      </c>
      <c r="O123" s="52">
        <v>0</v>
      </c>
      <c r="P123" s="52">
        <v>0</v>
      </c>
      <c r="Q123" s="53" t="s">
        <v>42</v>
      </c>
      <c r="R123" s="52">
        <v>954.39249333333373</v>
      </c>
      <c r="S123" s="52">
        <v>0</v>
      </c>
      <c r="T123" s="52">
        <v>954.39249333333373</v>
      </c>
      <c r="U123" s="68">
        <v>1</v>
      </c>
      <c r="V123" s="52">
        <v>0</v>
      </c>
    </row>
    <row r="124" spans="1:22" ht="13.05" customHeight="1" x14ac:dyDescent="0.3">
      <c r="A124" s="50" t="s">
        <v>44</v>
      </c>
      <c r="B124" s="50" t="s">
        <v>78</v>
      </c>
      <c r="C124" s="50" t="s">
        <v>163</v>
      </c>
      <c r="D124" s="50" t="s">
        <v>27</v>
      </c>
      <c r="E124" s="51">
        <v>1410</v>
      </c>
      <c r="F124" s="51">
        <v>141011</v>
      </c>
      <c r="G124" s="54" t="s">
        <v>225</v>
      </c>
      <c r="H124" s="52">
        <v>0</v>
      </c>
      <c r="I124" s="52">
        <v>0</v>
      </c>
      <c r="J124" s="52">
        <v>0</v>
      </c>
      <c r="K124" s="52">
        <v>0</v>
      </c>
      <c r="L124" s="53" t="s">
        <v>42</v>
      </c>
      <c r="M124" s="52">
        <v>187.36136999999999</v>
      </c>
      <c r="N124" s="52">
        <v>6.0114300000000007</v>
      </c>
      <c r="O124" s="52">
        <v>138.65370999999999</v>
      </c>
      <c r="P124" s="52">
        <v>0</v>
      </c>
      <c r="Q124" s="53" t="s">
        <v>42</v>
      </c>
      <c r="R124" s="52">
        <v>0</v>
      </c>
      <c r="S124" s="52">
        <v>332.02651000000009</v>
      </c>
      <c r="T124" s="52">
        <v>-332.02651000000009</v>
      </c>
      <c r="U124" s="66" t="s">
        <v>42</v>
      </c>
      <c r="V124" s="52">
        <v>332.02650999999997</v>
      </c>
    </row>
    <row r="125" spans="1:22" ht="13.05" customHeight="1" thickBot="1" x14ac:dyDescent="0.35">
      <c r="A125" s="50" t="s">
        <v>44</v>
      </c>
      <c r="B125" s="50" t="s">
        <v>78</v>
      </c>
      <c r="C125" s="50" t="s">
        <v>163</v>
      </c>
      <c r="D125" s="50" t="s">
        <v>27</v>
      </c>
      <c r="E125" s="51">
        <v>1410</v>
      </c>
      <c r="F125" s="51">
        <v>141015</v>
      </c>
      <c r="G125" s="54" t="s">
        <v>224</v>
      </c>
      <c r="H125" s="52">
        <v>0</v>
      </c>
      <c r="I125" s="52">
        <v>0</v>
      </c>
      <c r="J125" s="52">
        <v>0</v>
      </c>
      <c r="K125" s="52">
        <v>0</v>
      </c>
      <c r="L125" s="53" t="s">
        <v>42</v>
      </c>
      <c r="M125" s="52">
        <v>89.187390000000022</v>
      </c>
      <c r="N125" s="52">
        <v>2.2030699999999999</v>
      </c>
      <c r="O125" s="52">
        <v>35.778590000000001</v>
      </c>
      <c r="P125" s="52">
        <v>0</v>
      </c>
      <c r="Q125" s="53" t="s">
        <v>42</v>
      </c>
      <c r="R125" s="52">
        <v>0</v>
      </c>
      <c r="S125" s="52">
        <v>127.16905</v>
      </c>
      <c r="T125" s="52">
        <v>-127.16905</v>
      </c>
      <c r="U125" s="66" t="s">
        <v>42</v>
      </c>
      <c r="V125" s="52">
        <v>127.16905</v>
      </c>
    </row>
    <row r="126" spans="1:22" ht="13.05" customHeight="1" thickBot="1" x14ac:dyDescent="0.35">
      <c r="A126" s="50" t="s">
        <v>44</v>
      </c>
      <c r="B126" s="50" t="s">
        <v>78</v>
      </c>
      <c r="C126" s="50" t="s">
        <v>163</v>
      </c>
      <c r="D126" s="50" t="s">
        <v>27</v>
      </c>
      <c r="E126" s="51">
        <v>1410</v>
      </c>
      <c r="F126" s="48" t="s">
        <v>45</v>
      </c>
      <c r="G126" s="47"/>
      <c r="H126" s="45">
        <v>465.51652000000013</v>
      </c>
      <c r="I126" s="45">
        <v>0</v>
      </c>
      <c r="J126" s="45">
        <v>488.87597333333338</v>
      </c>
      <c r="K126" s="45">
        <v>0</v>
      </c>
      <c r="L126" s="46" t="s">
        <v>42</v>
      </c>
      <c r="M126" s="45">
        <v>276.54876000000002</v>
      </c>
      <c r="N126" s="45">
        <v>8.214500000000001</v>
      </c>
      <c r="O126" s="45">
        <v>174.4323</v>
      </c>
      <c r="P126" s="45">
        <v>0</v>
      </c>
      <c r="Q126" s="46" t="s">
        <v>42</v>
      </c>
      <c r="R126" s="45">
        <v>954.39249333333373</v>
      </c>
      <c r="S126" s="45">
        <v>459.19556000000011</v>
      </c>
      <c r="T126" s="45">
        <v>495.19693333333362</v>
      </c>
      <c r="U126" s="64">
        <v>0.51886088458616975</v>
      </c>
      <c r="V126" s="45">
        <v>459.19556000000011</v>
      </c>
    </row>
    <row r="127" spans="1:22" ht="13.05" customHeight="1" x14ac:dyDescent="0.3">
      <c r="A127" s="50" t="s">
        <v>44</v>
      </c>
      <c r="B127" s="50" t="s">
        <v>78</v>
      </c>
      <c r="C127" s="50" t="s">
        <v>163</v>
      </c>
      <c r="D127" s="50" t="s">
        <v>27</v>
      </c>
      <c r="E127" s="51">
        <v>1420</v>
      </c>
      <c r="F127" s="51">
        <v>142000</v>
      </c>
      <c r="G127" s="54" t="s">
        <v>223</v>
      </c>
      <c r="H127" s="52">
        <v>192.6</v>
      </c>
      <c r="I127" s="52">
        <v>0</v>
      </c>
      <c r="J127" s="52">
        <v>20.725480000000001</v>
      </c>
      <c r="K127" s="52">
        <v>0</v>
      </c>
      <c r="L127" s="53" t="s">
        <v>42</v>
      </c>
      <c r="M127" s="52">
        <v>0</v>
      </c>
      <c r="N127" s="52">
        <v>0</v>
      </c>
      <c r="O127" s="52">
        <v>0</v>
      </c>
      <c r="P127" s="52">
        <v>0</v>
      </c>
      <c r="Q127" s="53" t="s">
        <v>42</v>
      </c>
      <c r="R127" s="52">
        <v>213.32548</v>
      </c>
      <c r="S127" s="52">
        <v>0</v>
      </c>
      <c r="T127" s="52">
        <v>213.32548</v>
      </c>
      <c r="U127" s="68">
        <v>1</v>
      </c>
      <c r="V127" s="52">
        <v>0</v>
      </c>
    </row>
    <row r="128" spans="1:22" ht="13.05" customHeight="1" x14ac:dyDescent="0.3">
      <c r="A128" s="50" t="s">
        <v>44</v>
      </c>
      <c r="B128" s="50" t="s">
        <v>78</v>
      </c>
      <c r="C128" s="50" t="s">
        <v>163</v>
      </c>
      <c r="D128" s="50" t="s">
        <v>27</v>
      </c>
      <c r="E128" s="51">
        <v>1420</v>
      </c>
      <c r="F128" s="51">
        <v>142001</v>
      </c>
      <c r="G128" s="54" t="s">
        <v>217</v>
      </c>
      <c r="H128" s="52">
        <v>0</v>
      </c>
      <c r="I128" s="52">
        <v>0</v>
      </c>
      <c r="J128" s="52">
        <v>0</v>
      </c>
      <c r="K128" s="52">
        <v>0</v>
      </c>
      <c r="L128" s="53" t="s">
        <v>42</v>
      </c>
      <c r="M128" s="52">
        <v>105.45497</v>
      </c>
      <c r="N128" s="52">
        <v>0</v>
      </c>
      <c r="O128" s="52">
        <v>54.830109999999998</v>
      </c>
      <c r="P128" s="52">
        <v>0</v>
      </c>
      <c r="Q128" s="53" t="s">
        <v>42</v>
      </c>
      <c r="R128" s="52">
        <v>0</v>
      </c>
      <c r="S128" s="52">
        <v>160.28507999999999</v>
      </c>
      <c r="T128" s="52">
        <v>-160.28507999999999</v>
      </c>
      <c r="U128" s="66" t="s">
        <v>42</v>
      </c>
      <c r="V128" s="52">
        <v>160.28507999999999</v>
      </c>
    </row>
    <row r="129" spans="1:22" ht="13.05" customHeight="1" thickBot="1" x14ac:dyDescent="0.35">
      <c r="A129" s="50" t="s">
        <v>44</v>
      </c>
      <c r="B129" s="50" t="s">
        <v>78</v>
      </c>
      <c r="C129" s="50" t="s">
        <v>163</v>
      </c>
      <c r="D129" s="50" t="s">
        <v>27</v>
      </c>
      <c r="E129" s="51">
        <v>1420</v>
      </c>
      <c r="F129" s="51">
        <v>142005</v>
      </c>
      <c r="G129" s="54" t="s">
        <v>221</v>
      </c>
      <c r="H129" s="52">
        <v>0</v>
      </c>
      <c r="I129" s="52">
        <v>0</v>
      </c>
      <c r="J129" s="52">
        <v>0</v>
      </c>
      <c r="K129" s="52">
        <v>0</v>
      </c>
      <c r="L129" s="53" t="s">
        <v>42</v>
      </c>
      <c r="M129" s="52">
        <v>35.970550000000003</v>
      </c>
      <c r="N129" s="52">
        <v>0</v>
      </c>
      <c r="O129" s="52">
        <v>0</v>
      </c>
      <c r="P129" s="52">
        <v>0</v>
      </c>
      <c r="Q129" s="53" t="s">
        <v>42</v>
      </c>
      <c r="R129" s="52">
        <v>0</v>
      </c>
      <c r="S129" s="52">
        <v>35.970550000000003</v>
      </c>
      <c r="T129" s="52">
        <v>-35.970550000000003</v>
      </c>
      <c r="U129" s="66" t="s">
        <v>42</v>
      </c>
      <c r="V129" s="52">
        <v>35.970550000000003</v>
      </c>
    </row>
    <row r="130" spans="1:22" ht="13.05" customHeight="1" thickBot="1" x14ac:dyDescent="0.35">
      <c r="A130" s="50" t="s">
        <v>44</v>
      </c>
      <c r="B130" s="50" t="s">
        <v>78</v>
      </c>
      <c r="C130" s="50" t="s">
        <v>163</v>
      </c>
      <c r="D130" s="50" t="s">
        <v>27</v>
      </c>
      <c r="E130" s="51">
        <v>1420</v>
      </c>
      <c r="F130" s="48" t="s">
        <v>45</v>
      </c>
      <c r="G130" s="47"/>
      <c r="H130" s="45">
        <v>192.6</v>
      </c>
      <c r="I130" s="45">
        <v>0</v>
      </c>
      <c r="J130" s="45">
        <v>20.725480000000001</v>
      </c>
      <c r="K130" s="45">
        <v>0</v>
      </c>
      <c r="L130" s="46" t="s">
        <v>42</v>
      </c>
      <c r="M130" s="45">
        <v>141.42552000000001</v>
      </c>
      <c r="N130" s="45">
        <v>0</v>
      </c>
      <c r="O130" s="45">
        <v>54.830109999999998</v>
      </c>
      <c r="P130" s="45">
        <v>0</v>
      </c>
      <c r="Q130" s="46" t="s">
        <v>42</v>
      </c>
      <c r="R130" s="45">
        <v>213.32548</v>
      </c>
      <c r="S130" s="45">
        <v>196.25563</v>
      </c>
      <c r="T130" s="45">
        <v>17.06984999999997</v>
      </c>
      <c r="U130" s="64">
        <v>8.001786753274831E-2</v>
      </c>
      <c r="V130" s="45">
        <v>196.25563</v>
      </c>
    </row>
    <row r="131" spans="1:22" ht="13.05" customHeight="1" x14ac:dyDescent="0.3">
      <c r="A131" s="50" t="s">
        <v>44</v>
      </c>
      <c r="B131" s="50" t="s">
        <v>78</v>
      </c>
      <c r="C131" s="50" t="s">
        <v>163</v>
      </c>
      <c r="D131" s="50" t="s">
        <v>27</v>
      </c>
      <c r="E131" s="51">
        <v>1421</v>
      </c>
      <c r="F131" s="51">
        <v>142101</v>
      </c>
      <c r="G131" s="54" t="s">
        <v>220</v>
      </c>
      <c r="H131" s="52">
        <v>0</v>
      </c>
      <c r="I131" s="52">
        <v>0</v>
      </c>
      <c r="J131" s="52">
        <v>0</v>
      </c>
      <c r="K131" s="52">
        <v>0</v>
      </c>
      <c r="L131" s="53" t="s">
        <v>42</v>
      </c>
      <c r="M131" s="52">
        <v>150.84464</v>
      </c>
      <c r="N131" s="52">
        <v>0.22159999999999999</v>
      </c>
      <c r="O131" s="52">
        <v>19.965260000000001</v>
      </c>
      <c r="P131" s="52">
        <v>0</v>
      </c>
      <c r="Q131" s="53" t="s">
        <v>42</v>
      </c>
      <c r="R131" s="52">
        <v>0</v>
      </c>
      <c r="S131" s="52">
        <v>171.03149999999999</v>
      </c>
      <c r="T131" s="52">
        <v>-171.03149999999999</v>
      </c>
      <c r="U131" s="66" t="s">
        <v>42</v>
      </c>
      <c r="V131" s="52">
        <v>171.03149999999999</v>
      </c>
    </row>
    <row r="132" spans="1:22" ht="13.05" customHeight="1" x14ac:dyDescent="0.3">
      <c r="A132" s="50" t="s">
        <v>44</v>
      </c>
      <c r="B132" s="50" t="s">
        <v>78</v>
      </c>
      <c r="C132" s="50" t="s">
        <v>163</v>
      </c>
      <c r="D132" s="50" t="s">
        <v>27</v>
      </c>
      <c r="E132" s="51">
        <v>1421</v>
      </c>
      <c r="F132" s="51">
        <v>142103</v>
      </c>
      <c r="G132" s="54" t="s">
        <v>338</v>
      </c>
      <c r="H132" s="52">
        <v>0</v>
      </c>
      <c r="I132" s="52">
        <v>0</v>
      </c>
      <c r="J132" s="52">
        <v>0</v>
      </c>
      <c r="K132" s="52">
        <v>0</v>
      </c>
      <c r="L132" s="53" t="s">
        <v>42</v>
      </c>
      <c r="M132" s="52">
        <v>4.3722500000000002</v>
      </c>
      <c r="N132" s="52">
        <v>0</v>
      </c>
      <c r="O132" s="52">
        <v>0</v>
      </c>
      <c r="P132" s="52">
        <v>0</v>
      </c>
      <c r="Q132" s="53" t="s">
        <v>42</v>
      </c>
      <c r="R132" s="52">
        <v>0</v>
      </c>
      <c r="S132" s="52">
        <v>4.3722500000000002</v>
      </c>
      <c r="T132" s="52">
        <v>-4.3722500000000002</v>
      </c>
      <c r="U132" s="66" t="s">
        <v>42</v>
      </c>
      <c r="V132" s="52">
        <v>4.3722500000000002</v>
      </c>
    </row>
    <row r="133" spans="1:22" ht="13.05" customHeight="1" thickBot="1" x14ac:dyDescent="0.35">
      <c r="A133" s="50" t="s">
        <v>44</v>
      </c>
      <c r="B133" s="50" t="s">
        <v>78</v>
      </c>
      <c r="C133" s="50" t="s">
        <v>163</v>
      </c>
      <c r="D133" s="50" t="s">
        <v>27</v>
      </c>
      <c r="E133" s="51">
        <v>1421</v>
      </c>
      <c r="F133" s="51">
        <v>142104</v>
      </c>
      <c r="G133" s="54" t="s">
        <v>219</v>
      </c>
      <c r="H133" s="52">
        <v>0</v>
      </c>
      <c r="I133" s="52">
        <v>0</v>
      </c>
      <c r="J133" s="52">
        <v>0</v>
      </c>
      <c r="K133" s="52">
        <v>0</v>
      </c>
      <c r="L133" s="53" t="s">
        <v>42</v>
      </c>
      <c r="M133" s="52">
        <v>22.099799999999998</v>
      </c>
      <c r="N133" s="52">
        <v>0</v>
      </c>
      <c r="O133" s="52">
        <v>0</v>
      </c>
      <c r="P133" s="52">
        <v>0</v>
      </c>
      <c r="Q133" s="53" t="s">
        <v>42</v>
      </c>
      <c r="R133" s="52">
        <v>0</v>
      </c>
      <c r="S133" s="52">
        <v>22.099799999999998</v>
      </c>
      <c r="T133" s="52">
        <v>-22.099799999999998</v>
      </c>
      <c r="U133" s="66" t="s">
        <v>42</v>
      </c>
      <c r="V133" s="52">
        <v>22.099799999999998</v>
      </c>
    </row>
    <row r="134" spans="1:22" ht="13.05" customHeight="1" thickBot="1" x14ac:dyDescent="0.35">
      <c r="A134" s="50" t="s">
        <v>44</v>
      </c>
      <c r="B134" s="50" t="s">
        <v>78</v>
      </c>
      <c r="C134" s="50" t="s">
        <v>163</v>
      </c>
      <c r="D134" s="50" t="s">
        <v>27</v>
      </c>
      <c r="E134" s="51">
        <v>1421</v>
      </c>
      <c r="F134" s="48" t="s">
        <v>45</v>
      </c>
      <c r="G134" s="47"/>
      <c r="H134" s="45">
        <v>0</v>
      </c>
      <c r="I134" s="45">
        <v>0</v>
      </c>
      <c r="J134" s="45">
        <v>0</v>
      </c>
      <c r="K134" s="45">
        <v>0</v>
      </c>
      <c r="L134" s="46" t="s">
        <v>42</v>
      </c>
      <c r="M134" s="45">
        <v>177.31668999999999</v>
      </c>
      <c r="N134" s="45">
        <v>0.22159999999999999</v>
      </c>
      <c r="O134" s="45">
        <v>19.965260000000001</v>
      </c>
      <c r="P134" s="45">
        <v>0</v>
      </c>
      <c r="Q134" s="46" t="s">
        <v>42</v>
      </c>
      <c r="R134" s="45">
        <v>0</v>
      </c>
      <c r="S134" s="45">
        <v>197.50354999999999</v>
      </c>
      <c r="T134" s="45">
        <v>-197.50354999999999</v>
      </c>
      <c r="U134" s="65" t="s">
        <v>42</v>
      </c>
      <c r="V134" s="45">
        <v>197.50354999999999</v>
      </c>
    </row>
    <row r="135" spans="1:22" ht="13.05" customHeight="1" x14ac:dyDescent="0.3">
      <c r="A135" s="50" t="s">
        <v>44</v>
      </c>
      <c r="B135" s="50" t="s">
        <v>78</v>
      </c>
      <c r="C135" s="50" t="s">
        <v>163</v>
      </c>
      <c r="D135" s="50" t="s">
        <v>27</v>
      </c>
      <c r="E135" s="51">
        <v>1430</v>
      </c>
      <c r="F135" s="51">
        <v>143000</v>
      </c>
      <c r="G135" s="54" t="s">
        <v>218</v>
      </c>
      <c r="H135" s="52">
        <v>335.99999999999989</v>
      </c>
      <c r="I135" s="52">
        <v>0</v>
      </c>
      <c r="J135" s="52">
        <v>0</v>
      </c>
      <c r="K135" s="52">
        <v>0</v>
      </c>
      <c r="L135" s="53" t="s">
        <v>42</v>
      </c>
      <c r="M135" s="52">
        <v>0</v>
      </c>
      <c r="N135" s="52">
        <v>0</v>
      </c>
      <c r="O135" s="52">
        <v>0</v>
      </c>
      <c r="P135" s="52">
        <v>0</v>
      </c>
      <c r="Q135" s="53" t="s">
        <v>42</v>
      </c>
      <c r="R135" s="52">
        <v>335.99999999999989</v>
      </c>
      <c r="S135" s="52">
        <v>0</v>
      </c>
      <c r="T135" s="52">
        <v>335.99999999999989</v>
      </c>
      <c r="U135" s="68">
        <v>1</v>
      </c>
      <c r="V135" s="52">
        <v>0</v>
      </c>
    </row>
    <row r="136" spans="1:22" ht="13.05" customHeight="1" x14ac:dyDescent="0.3">
      <c r="A136" s="50" t="s">
        <v>44</v>
      </c>
      <c r="B136" s="50" t="s">
        <v>78</v>
      </c>
      <c r="C136" s="50" t="s">
        <v>163</v>
      </c>
      <c r="D136" s="50" t="s">
        <v>27</v>
      </c>
      <c r="E136" s="51">
        <v>1430</v>
      </c>
      <c r="F136" s="51">
        <v>143001</v>
      </c>
      <c r="G136" s="54" t="s">
        <v>217</v>
      </c>
      <c r="H136" s="52">
        <v>0</v>
      </c>
      <c r="I136" s="52">
        <v>0</v>
      </c>
      <c r="J136" s="52">
        <v>0</v>
      </c>
      <c r="K136" s="52">
        <v>0</v>
      </c>
      <c r="L136" s="53" t="s">
        <v>42</v>
      </c>
      <c r="M136" s="52">
        <v>59.215400000000002</v>
      </c>
      <c r="N136" s="52">
        <v>0.14496000000000001</v>
      </c>
      <c r="O136" s="52">
        <v>0.23402999999999999</v>
      </c>
      <c r="P136" s="52">
        <v>0</v>
      </c>
      <c r="Q136" s="53" t="s">
        <v>42</v>
      </c>
      <c r="R136" s="52">
        <v>0</v>
      </c>
      <c r="S136" s="52">
        <v>59.594389999999997</v>
      </c>
      <c r="T136" s="52">
        <v>-59.594389999999997</v>
      </c>
      <c r="U136" s="66" t="s">
        <v>42</v>
      </c>
      <c r="V136" s="52">
        <v>59.594389999999997</v>
      </c>
    </row>
    <row r="137" spans="1:22" ht="13.05" customHeight="1" x14ac:dyDescent="0.3">
      <c r="A137" s="50" t="s">
        <v>44</v>
      </c>
      <c r="B137" s="50" t="s">
        <v>78</v>
      </c>
      <c r="C137" s="50" t="s">
        <v>163</v>
      </c>
      <c r="D137" s="50" t="s">
        <v>27</v>
      </c>
      <c r="E137" s="51">
        <v>1430</v>
      </c>
      <c r="F137" s="51">
        <v>143003</v>
      </c>
      <c r="G137" s="54" t="s">
        <v>216</v>
      </c>
      <c r="H137" s="52">
        <v>0</v>
      </c>
      <c r="I137" s="52">
        <v>0</v>
      </c>
      <c r="J137" s="52">
        <v>0</v>
      </c>
      <c r="K137" s="52">
        <v>0</v>
      </c>
      <c r="L137" s="53" t="s">
        <v>42</v>
      </c>
      <c r="M137" s="52">
        <v>65.27300000000001</v>
      </c>
      <c r="N137" s="52">
        <v>0</v>
      </c>
      <c r="O137" s="52">
        <v>1.0164299999999999</v>
      </c>
      <c r="P137" s="52">
        <v>0</v>
      </c>
      <c r="Q137" s="53" t="s">
        <v>42</v>
      </c>
      <c r="R137" s="52">
        <v>0</v>
      </c>
      <c r="S137" s="52">
        <v>66.28943000000001</v>
      </c>
      <c r="T137" s="52">
        <v>-66.28943000000001</v>
      </c>
      <c r="U137" s="66" t="s">
        <v>42</v>
      </c>
      <c r="V137" s="52">
        <v>66.28943000000001</v>
      </c>
    </row>
    <row r="138" spans="1:22" ht="13.05" customHeight="1" x14ac:dyDescent="0.3">
      <c r="A138" s="50" t="s">
        <v>44</v>
      </c>
      <c r="B138" s="50" t="s">
        <v>78</v>
      </c>
      <c r="C138" s="50" t="s">
        <v>163</v>
      </c>
      <c r="D138" s="50" t="s">
        <v>27</v>
      </c>
      <c r="E138" s="51">
        <v>1430</v>
      </c>
      <c r="F138" s="51">
        <v>143004</v>
      </c>
      <c r="G138" s="54" t="s">
        <v>215</v>
      </c>
      <c r="H138" s="52">
        <v>0</v>
      </c>
      <c r="I138" s="52">
        <v>0</v>
      </c>
      <c r="J138" s="52">
        <v>0</v>
      </c>
      <c r="K138" s="52">
        <v>0</v>
      </c>
      <c r="L138" s="53" t="s">
        <v>42</v>
      </c>
      <c r="M138" s="52">
        <v>19.598749999999999</v>
      </c>
      <c r="N138" s="52">
        <v>0</v>
      </c>
      <c r="O138" s="52">
        <v>0</v>
      </c>
      <c r="P138" s="52">
        <v>0</v>
      </c>
      <c r="Q138" s="53" t="s">
        <v>42</v>
      </c>
      <c r="R138" s="52">
        <v>0</v>
      </c>
      <c r="S138" s="52">
        <v>19.598749999999999</v>
      </c>
      <c r="T138" s="52">
        <v>-19.598749999999999</v>
      </c>
      <c r="U138" s="66" t="s">
        <v>42</v>
      </c>
      <c r="V138" s="52">
        <v>19.598749999999999</v>
      </c>
    </row>
    <row r="139" spans="1:22" ht="13.05" customHeight="1" thickBot="1" x14ac:dyDescent="0.35">
      <c r="A139" s="50" t="s">
        <v>44</v>
      </c>
      <c r="B139" s="50" t="s">
        <v>78</v>
      </c>
      <c r="C139" s="50" t="s">
        <v>163</v>
      </c>
      <c r="D139" s="50" t="s">
        <v>27</v>
      </c>
      <c r="E139" s="51">
        <v>1430</v>
      </c>
      <c r="F139" s="51">
        <v>143006</v>
      </c>
      <c r="G139" s="54" t="s">
        <v>214</v>
      </c>
      <c r="H139" s="52">
        <v>0</v>
      </c>
      <c r="I139" s="52">
        <v>0</v>
      </c>
      <c r="J139" s="52">
        <v>0</v>
      </c>
      <c r="K139" s="52">
        <v>0</v>
      </c>
      <c r="L139" s="53" t="s">
        <v>42</v>
      </c>
      <c r="M139" s="52">
        <v>84.570369999999997</v>
      </c>
      <c r="N139" s="52">
        <v>0</v>
      </c>
      <c r="O139" s="52">
        <v>0</v>
      </c>
      <c r="P139" s="52">
        <v>0</v>
      </c>
      <c r="Q139" s="53" t="s">
        <v>42</v>
      </c>
      <c r="R139" s="52">
        <v>0</v>
      </c>
      <c r="S139" s="52">
        <v>84.570369999999997</v>
      </c>
      <c r="T139" s="52">
        <v>-84.570369999999997</v>
      </c>
      <c r="U139" s="66" t="s">
        <v>42</v>
      </c>
      <c r="V139" s="52">
        <v>84.570369999999997</v>
      </c>
    </row>
    <row r="140" spans="1:22" ht="13.05" customHeight="1" thickBot="1" x14ac:dyDescent="0.35">
      <c r="A140" s="50" t="s">
        <v>44</v>
      </c>
      <c r="B140" s="50" t="s">
        <v>78</v>
      </c>
      <c r="C140" s="50" t="s">
        <v>163</v>
      </c>
      <c r="D140" s="50" t="s">
        <v>27</v>
      </c>
      <c r="E140" s="51">
        <v>1430</v>
      </c>
      <c r="F140" s="48" t="s">
        <v>45</v>
      </c>
      <c r="G140" s="47"/>
      <c r="H140" s="45">
        <v>335.99999999999989</v>
      </c>
      <c r="I140" s="45">
        <v>0</v>
      </c>
      <c r="J140" s="45">
        <v>0</v>
      </c>
      <c r="K140" s="45">
        <v>0</v>
      </c>
      <c r="L140" s="46" t="s">
        <v>42</v>
      </c>
      <c r="M140" s="45">
        <v>228.65752000000001</v>
      </c>
      <c r="N140" s="45">
        <v>0.14496000000000001</v>
      </c>
      <c r="O140" s="45">
        <v>1.2504599999999999</v>
      </c>
      <c r="P140" s="45">
        <v>0</v>
      </c>
      <c r="Q140" s="46" t="s">
        <v>42</v>
      </c>
      <c r="R140" s="45">
        <v>335.99999999999989</v>
      </c>
      <c r="S140" s="45">
        <v>230.05294000000001</v>
      </c>
      <c r="T140" s="45">
        <v>105.94705999999989</v>
      </c>
      <c r="U140" s="64">
        <v>0.31531863095238077</v>
      </c>
      <c r="V140" s="45">
        <v>230.05294000000001</v>
      </c>
    </row>
    <row r="141" spans="1:22" ht="13.05" customHeight="1" thickBot="1" x14ac:dyDescent="0.35">
      <c r="A141" s="50" t="s">
        <v>44</v>
      </c>
      <c r="B141" s="50" t="s">
        <v>78</v>
      </c>
      <c r="C141" s="50" t="s">
        <v>163</v>
      </c>
      <c r="D141" s="50" t="s">
        <v>27</v>
      </c>
      <c r="E141" s="51">
        <v>1431</v>
      </c>
      <c r="F141" s="51">
        <v>143102</v>
      </c>
      <c r="G141" s="54" t="s">
        <v>213</v>
      </c>
      <c r="H141" s="52">
        <v>0</v>
      </c>
      <c r="I141" s="52">
        <v>0</v>
      </c>
      <c r="J141" s="52">
        <v>0</v>
      </c>
      <c r="K141" s="52">
        <v>0</v>
      </c>
      <c r="L141" s="53" t="s">
        <v>42</v>
      </c>
      <c r="M141" s="52">
        <v>23.64189</v>
      </c>
      <c r="N141" s="52">
        <v>0.11566</v>
      </c>
      <c r="O141" s="52">
        <v>1.90259</v>
      </c>
      <c r="P141" s="52">
        <v>0</v>
      </c>
      <c r="Q141" s="53" t="s">
        <v>42</v>
      </c>
      <c r="R141" s="52">
        <v>0</v>
      </c>
      <c r="S141" s="52">
        <v>25.660139999999998</v>
      </c>
      <c r="T141" s="52">
        <v>-25.660139999999998</v>
      </c>
      <c r="U141" s="66" t="s">
        <v>42</v>
      </c>
      <c r="V141" s="52">
        <v>25.660139999999991</v>
      </c>
    </row>
    <row r="142" spans="1:22" ht="13.05" customHeight="1" thickBot="1" x14ac:dyDescent="0.35">
      <c r="A142" s="50" t="s">
        <v>44</v>
      </c>
      <c r="B142" s="50" t="s">
        <v>78</v>
      </c>
      <c r="C142" s="50" t="s">
        <v>163</v>
      </c>
      <c r="D142" s="50" t="s">
        <v>27</v>
      </c>
      <c r="E142" s="51">
        <v>1431</v>
      </c>
      <c r="F142" s="48" t="s">
        <v>45</v>
      </c>
      <c r="G142" s="47"/>
      <c r="H142" s="45">
        <v>0</v>
      </c>
      <c r="I142" s="45">
        <v>0</v>
      </c>
      <c r="J142" s="45">
        <v>0</v>
      </c>
      <c r="K142" s="45">
        <v>0</v>
      </c>
      <c r="L142" s="46" t="s">
        <v>42</v>
      </c>
      <c r="M142" s="45">
        <v>23.64189</v>
      </c>
      <c r="N142" s="45">
        <v>0.11566</v>
      </c>
      <c r="O142" s="45">
        <v>1.90259</v>
      </c>
      <c r="P142" s="45">
        <v>0</v>
      </c>
      <c r="Q142" s="46" t="s">
        <v>42</v>
      </c>
      <c r="R142" s="45">
        <v>0</v>
      </c>
      <c r="S142" s="45">
        <v>25.660139999999998</v>
      </c>
      <c r="T142" s="45">
        <v>-25.660139999999998</v>
      </c>
      <c r="U142" s="65" t="s">
        <v>42</v>
      </c>
      <c r="V142" s="45">
        <v>25.660139999999991</v>
      </c>
    </row>
    <row r="143" spans="1:22" ht="13.05" customHeight="1" x14ac:dyDescent="0.3">
      <c r="A143" s="50" t="s">
        <v>44</v>
      </c>
      <c r="B143" s="50" t="s">
        <v>78</v>
      </c>
      <c r="C143" s="50" t="s">
        <v>163</v>
      </c>
      <c r="D143" s="50" t="s">
        <v>27</v>
      </c>
      <c r="E143" s="51">
        <v>1435</v>
      </c>
      <c r="F143" s="51">
        <v>143501</v>
      </c>
      <c r="G143" s="54" t="s">
        <v>212</v>
      </c>
      <c r="H143" s="52">
        <v>0</v>
      </c>
      <c r="I143" s="52">
        <v>0</v>
      </c>
      <c r="J143" s="52">
        <v>0</v>
      </c>
      <c r="K143" s="52">
        <v>0</v>
      </c>
      <c r="L143" s="53" t="s">
        <v>42</v>
      </c>
      <c r="M143" s="52">
        <v>590.12625000000003</v>
      </c>
      <c r="N143" s="52">
        <v>0</v>
      </c>
      <c r="O143" s="52">
        <v>10.797040000000001</v>
      </c>
      <c r="P143" s="52">
        <v>0</v>
      </c>
      <c r="Q143" s="53" t="s">
        <v>42</v>
      </c>
      <c r="R143" s="52">
        <v>0</v>
      </c>
      <c r="S143" s="52">
        <v>600.92329000000007</v>
      </c>
      <c r="T143" s="52">
        <v>-600.92329000000007</v>
      </c>
      <c r="U143" s="66" t="s">
        <v>42</v>
      </c>
      <c r="V143" s="52">
        <v>600.92328999999995</v>
      </c>
    </row>
    <row r="144" spans="1:22" ht="13.05" customHeight="1" x14ac:dyDescent="0.3">
      <c r="A144" s="50" t="s">
        <v>44</v>
      </c>
      <c r="B144" s="50" t="s">
        <v>78</v>
      </c>
      <c r="C144" s="50" t="s">
        <v>163</v>
      </c>
      <c r="D144" s="50" t="s">
        <v>27</v>
      </c>
      <c r="E144" s="51">
        <v>1435</v>
      </c>
      <c r="F144" s="51">
        <v>143511</v>
      </c>
      <c r="G144" s="54" t="s">
        <v>211</v>
      </c>
      <c r="H144" s="52">
        <v>0</v>
      </c>
      <c r="I144" s="52">
        <v>0</v>
      </c>
      <c r="J144" s="52">
        <v>0</v>
      </c>
      <c r="K144" s="52">
        <v>0</v>
      </c>
      <c r="L144" s="53" t="s">
        <v>42</v>
      </c>
      <c r="M144" s="52">
        <v>28.54341999999993</v>
      </c>
      <c r="N144" s="52">
        <v>0</v>
      </c>
      <c r="O144" s="52">
        <v>0</v>
      </c>
      <c r="P144" s="52">
        <v>0</v>
      </c>
      <c r="Q144" s="53" t="s">
        <v>42</v>
      </c>
      <c r="R144" s="52">
        <v>0</v>
      </c>
      <c r="S144" s="52">
        <v>28.54341999999993</v>
      </c>
      <c r="T144" s="52">
        <v>-28.54341999999993</v>
      </c>
      <c r="U144" s="66" t="s">
        <v>42</v>
      </c>
      <c r="V144" s="52">
        <v>28.54341999999993</v>
      </c>
    </row>
    <row r="145" spans="1:22" ht="13.05" customHeight="1" x14ac:dyDescent="0.3">
      <c r="A145" s="50" t="s">
        <v>44</v>
      </c>
      <c r="B145" s="50" t="s">
        <v>78</v>
      </c>
      <c r="C145" s="50" t="s">
        <v>163</v>
      </c>
      <c r="D145" s="50" t="s">
        <v>27</v>
      </c>
      <c r="E145" s="51">
        <v>1435</v>
      </c>
      <c r="F145" s="51">
        <v>143512</v>
      </c>
      <c r="G145" s="54" t="s">
        <v>210</v>
      </c>
      <c r="H145" s="52">
        <v>0</v>
      </c>
      <c r="I145" s="52">
        <v>0</v>
      </c>
      <c r="J145" s="52">
        <v>0</v>
      </c>
      <c r="K145" s="52">
        <v>0</v>
      </c>
      <c r="L145" s="53" t="s">
        <v>42</v>
      </c>
      <c r="M145" s="52">
        <v>0.90591999999999995</v>
      </c>
      <c r="N145" s="52">
        <v>0</v>
      </c>
      <c r="O145" s="52">
        <v>0</v>
      </c>
      <c r="P145" s="52">
        <v>0</v>
      </c>
      <c r="Q145" s="53" t="s">
        <v>42</v>
      </c>
      <c r="R145" s="52">
        <v>0</v>
      </c>
      <c r="S145" s="52">
        <v>0.90591999999999995</v>
      </c>
      <c r="T145" s="52">
        <v>-0.90591999999999995</v>
      </c>
      <c r="U145" s="66" t="s">
        <v>42</v>
      </c>
      <c r="V145" s="52">
        <v>0.90591999999999995</v>
      </c>
    </row>
    <row r="146" spans="1:22" ht="13.05" customHeight="1" x14ac:dyDescent="0.3">
      <c r="A146" s="50" t="s">
        <v>44</v>
      </c>
      <c r="B146" s="50" t="s">
        <v>78</v>
      </c>
      <c r="C146" s="50" t="s">
        <v>163</v>
      </c>
      <c r="D146" s="50" t="s">
        <v>27</v>
      </c>
      <c r="E146" s="51">
        <v>1435</v>
      </c>
      <c r="F146" s="51">
        <v>143513</v>
      </c>
      <c r="G146" s="54" t="s">
        <v>337</v>
      </c>
      <c r="H146" s="52">
        <v>0</v>
      </c>
      <c r="I146" s="52">
        <v>0</v>
      </c>
      <c r="J146" s="52">
        <v>0</v>
      </c>
      <c r="K146" s="52">
        <v>0</v>
      </c>
      <c r="L146" s="53" t="s">
        <v>42</v>
      </c>
      <c r="M146" s="52">
        <v>2.4445600000000001</v>
      </c>
      <c r="N146" s="52">
        <v>0</v>
      </c>
      <c r="O146" s="52">
        <v>0</v>
      </c>
      <c r="P146" s="52">
        <v>0</v>
      </c>
      <c r="Q146" s="53" t="s">
        <v>42</v>
      </c>
      <c r="R146" s="52">
        <v>0</v>
      </c>
      <c r="S146" s="52">
        <v>2.4445600000000001</v>
      </c>
      <c r="T146" s="52">
        <v>-2.4445600000000001</v>
      </c>
      <c r="U146" s="66" t="s">
        <v>42</v>
      </c>
      <c r="V146" s="52">
        <v>2.4445600000000001</v>
      </c>
    </row>
    <row r="147" spans="1:22" ht="13.05" customHeight="1" x14ac:dyDescent="0.3">
      <c r="A147" s="50" t="s">
        <v>44</v>
      </c>
      <c r="B147" s="50" t="s">
        <v>78</v>
      </c>
      <c r="C147" s="50" t="s">
        <v>163</v>
      </c>
      <c r="D147" s="50" t="s">
        <v>27</v>
      </c>
      <c r="E147" s="51">
        <v>1435</v>
      </c>
      <c r="F147" s="51">
        <v>143531</v>
      </c>
      <c r="G147" s="54" t="s">
        <v>336</v>
      </c>
      <c r="H147" s="52">
        <v>0</v>
      </c>
      <c r="I147" s="52">
        <v>0</v>
      </c>
      <c r="J147" s="52">
        <v>0</v>
      </c>
      <c r="K147" s="52">
        <v>0</v>
      </c>
      <c r="L147" s="53" t="s">
        <v>42</v>
      </c>
      <c r="M147" s="52">
        <v>0.64820000000000011</v>
      </c>
      <c r="N147" s="52">
        <v>0</v>
      </c>
      <c r="O147" s="52">
        <v>0</v>
      </c>
      <c r="P147" s="52">
        <v>0</v>
      </c>
      <c r="Q147" s="53" t="s">
        <v>42</v>
      </c>
      <c r="R147" s="52">
        <v>0</v>
      </c>
      <c r="S147" s="52">
        <v>0.64820000000000011</v>
      </c>
      <c r="T147" s="52">
        <v>-0.64820000000000011</v>
      </c>
      <c r="U147" s="66" t="s">
        <v>42</v>
      </c>
      <c r="V147" s="52">
        <v>0.64820000000000011</v>
      </c>
    </row>
    <row r="148" spans="1:22" ht="13.05" customHeight="1" x14ac:dyDescent="0.3">
      <c r="A148" s="50" t="s">
        <v>44</v>
      </c>
      <c r="B148" s="50" t="s">
        <v>78</v>
      </c>
      <c r="C148" s="50" t="s">
        <v>163</v>
      </c>
      <c r="D148" s="50" t="s">
        <v>27</v>
      </c>
      <c r="E148" s="51">
        <v>1435</v>
      </c>
      <c r="F148" s="51">
        <v>143551</v>
      </c>
      <c r="G148" s="54" t="s">
        <v>209</v>
      </c>
      <c r="H148" s="52">
        <v>0</v>
      </c>
      <c r="I148" s="52">
        <v>0</v>
      </c>
      <c r="J148" s="52">
        <v>0</v>
      </c>
      <c r="K148" s="52">
        <v>0</v>
      </c>
      <c r="L148" s="53" t="s">
        <v>42</v>
      </c>
      <c r="M148" s="52">
        <v>43.315340000000049</v>
      </c>
      <c r="N148" s="52">
        <v>0</v>
      </c>
      <c r="O148" s="52">
        <v>0</v>
      </c>
      <c r="P148" s="52">
        <v>0</v>
      </c>
      <c r="Q148" s="53" t="s">
        <v>42</v>
      </c>
      <c r="R148" s="52">
        <v>0</v>
      </c>
      <c r="S148" s="52">
        <v>43.315340000000049</v>
      </c>
      <c r="T148" s="52">
        <v>-43.315340000000049</v>
      </c>
      <c r="U148" s="66" t="s">
        <v>42</v>
      </c>
      <c r="V148" s="52">
        <v>43.315340000000049</v>
      </c>
    </row>
    <row r="149" spans="1:22" ht="13.05" customHeight="1" thickBot="1" x14ac:dyDescent="0.35">
      <c r="A149" s="50" t="s">
        <v>44</v>
      </c>
      <c r="B149" s="50" t="s">
        <v>78</v>
      </c>
      <c r="C149" s="50" t="s">
        <v>163</v>
      </c>
      <c r="D149" s="50" t="s">
        <v>27</v>
      </c>
      <c r="E149" s="51">
        <v>1435</v>
      </c>
      <c r="F149" s="51">
        <v>143576</v>
      </c>
      <c r="G149" s="54" t="s">
        <v>207</v>
      </c>
      <c r="H149" s="52">
        <v>0</v>
      </c>
      <c r="I149" s="52">
        <v>0</v>
      </c>
      <c r="J149" s="52">
        <v>0</v>
      </c>
      <c r="K149" s="52">
        <v>0</v>
      </c>
      <c r="L149" s="53" t="s">
        <v>42</v>
      </c>
      <c r="M149" s="52">
        <v>28.47541</v>
      </c>
      <c r="N149" s="52">
        <v>0</v>
      </c>
      <c r="O149" s="52">
        <v>0</v>
      </c>
      <c r="P149" s="52">
        <v>0</v>
      </c>
      <c r="Q149" s="53" t="s">
        <v>42</v>
      </c>
      <c r="R149" s="52">
        <v>0</v>
      </c>
      <c r="S149" s="52">
        <v>28.47541</v>
      </c>
      <c r="T149" s="52">
        <v>-28.47541</v>
      </c>
      <c r="U149" s="66" t="s">
        <v>42</v>
      </c>
      <c r="V149" s="52">
        <v>28.47541</v>
      </c>
    </row>
    <row r="150" spans="1:22" ht="13.05" customHeight="1" thickBot="1" x14ac:dyDescent="0.35">
      <c r="A150" s="50" t="s">
        <v>44</v>
      </c>
      <c r="B150" s="50" t="s">
        <v>78</v>
      </c>
      <c r="C150" s="50" t="s">
        <v>163</v>
      </c>
      <c r="D150" s="50" t="s">
        <v>27</v>
      </c>
      <c r="E150" s="51">
        <v>1435</v>
      </c>
      <c r="F150" s="48" t="s">
        <v>45</v>
      </c>
      <c r="G150" s="47"/>
      <c r="H150" s="45">
        <v>0</v>
      </c>
      <c r="I150" s="45">
        <v>0</v>
      </c>
      <c r="J150" s="45">
        <v>0</v>
      </c>
      <c r="K150" s="45">
        <v>0</v>
      </c>
      <c r="L150" s="46" t="s">
        <v>42</v>
      </c>
      <c r="M150" s="45">
        <v>694.45910000000015</v>
      </c>
      <c r="N150" s="45">
        <v>0</v>
      </c>
      <c r="O150" s="45">
        <v>10.797040000000001</v>
      </c>
      <c r="P150" s="45">
        <v>0</v>
      </c>
      <c r="Q150" s="46" t="s">
        <v>42</v>
      </c>
      <c r="R150" s="45">
        <v>0</v>
      </c>
      <c r="S150" s="45">
        <v>705.25613999999996</v>
      </c>
      <c r="T150" s="45">
        <v>-705.25613999999996</v>
      </c>
      <c r="U150" s="65" t="s">
        <v>42</v>
      </c>
      <c r="V150" s="45">
        <v>705.25614000000007</v>
      </c>
    </row>
    <row r="151" spans="1:22" ht="13.05" customHeight="1" x14ac:dyDescent="0.3">
      <c r="A151" s="50" t="s">
        <v>44</v>
      </c>
      <c r="B151" s="50" t="s">
        <v>78</v>
      </c>
      <c r="C151" s="50" t="s">
        <v>163</v>
      </c>
      <c r="D151" s="50" t="s">
        <v>27</v>
      </c>
      <c r="E151" s="51">
        <v>1441</v>
      </c>
      <c r="F151" s="51">
        <v>144100</v>
      </c>
      <c r="G151" s="54" t="s">
        <v>206</v>
      </c>
      <c r="H151" s="52">
        <v>32.00000000000005</v>
      </c>
      <c r="I151" s="52">
        <v>0</v>
      </c>
      <c r="J151" s="52">
        <v>0</v>
      </c>
      <c r="K151" s="52">
        <v>0</v>
      </c>
      <c r="L151" s="53" t="s">
        <v>42</v>
      </c>
      <c r="M151" s="52">
        <v>0</v>
      </c>
      <c r="N151" s="52">
        <v>0</v>
      </c>
      <c r="O151" s="52">
        <v>0</v>
      </c>
      <c r="P151" s="52">
        <v>0</v>
      </c>
      <c r="Q151" s="53" t="s">
        <v>42</v>
      </c>
      <c r="R151" s="52">
        <v>32.00000000000005</v>
      </c>
      <c r="S151" s="52">
        <v>0</v>
      </c>
      <c r="T151" s="52">
        <v>32.00000000000005</v>
      </c>
      <c r="U151" s="68">
        <v>1</v>
      </c>
      <c r="V151" s="52">
        <v>0</v>
      </c>
    </row>
    <row r="152" spans="1:22" ht="13.05" customHeight="1" x14ac:dyDescent="0.3">
      <c r="A152" s="50" t="s">
        <v>44</v>
      </c>
      <c r="B152" s="50" t="s">
        <v>78</v>
      </c>
      <c r="C152" s="50" t="s">
        <v>163</v>
      </c>
      <c r="D152" s="50" t="s">
        <v>27</v>
      </c>
      <c r="E152" s="51">
        <v>1441</v>
      </c>
      <c r="F152" s="51">
        <v>144101</v>
      </c>
      <c r="G152" s="54" t="s">
        <v>205</v>
      </c>
      <c r="H152" s="52">
        <v>0</v>
      </c>
      <c r="I152" s="52">
        <v>0</v>
      </c>
      <c r="J152" s="52">
        <v>0</v>
      </c>
      <c r="K152" s="52">
        <v>0</v>
      </c>
      <c r="L152" s="53" t="s">
        <v>42</v>
      </c>
      <c r="M152" s="52">
        <v>21.69576</v>
      </c>
      <c r="N152" s="52">
        <v>0</v>
      </c>
      <c r="O152" s="52">
        <v>0</v>
      </c>
      <c r="P152" s="52">
        <v>0</v>
      </c>
      <c r="Q152" s="53" t="s">
        <v>42</v>
      </c>
      <c r="R152" s="52">
        <v>0</v>
      </c>
      <c r="S152" s="52">
        <v>21.69576</v>
      </c>
      <c r="T152" s="52">
        <v>-21.69576</v>
      </c>
      <c r="U152" s="66" t="s">
        <v>42</v>
      </c>
      <c r="V152" s="52">
        <v>21.69576</v>
      </c>
    </row>
    <row r="153" spans="1:22" ht="13.05" customHeight="1" thickBot="1" x14ac:dyDescent="0.35">
      <c r="A153" s="50" t="s">
        <v>44</v>
      </c>
      <c r="B153" s="50" t="s">
        <v>78</v>
      </c>
      <c r="C153" s="50" t="s">
        <v>163</v>
      </c>
      <c r="D153" s="50" t="s">
        <v>27</v>
      </c>
      <c r="E153" s="51">
        <v>1441</v>
      </c>
      <c r="F153" s="51">
        <v>144102</v>
      </c>
      <c r="G153" s="54" t="s">
        <v>335</v>
      </c>
      <c r="H153" s="52">
        <v>0</v>
      </c>
      <c r="I153" s="52">
        <v>0</v>
      </c>
      <c r="J153" s="52">
        <v>0</v>
      </c>
      <c r="K153" s="52">
        <v>0</v>
      </c>
      <c r="L153" s="53" t="s">
        <v>42</v>
      </c>
      <c r="M153" s="52">
        <v>6.2653999999999996</v>
      </c>
      <c r="N153" s="52">
        <v>0</v>
      </c>
      <c r="O153" s="52">
        <v>0</v>
      </c>
      <c r="P153" s="52">
        <v>0</v>
      </c>
      <c r="Q153" s="53" t="s">
        <v>42</v>
      </c>
      <c r="R153" s="52">
        <v>0</v>
      </c>
      <c r="S153" s="52">
        <v>6.2653999999999996</v>
      </c>
      <c r="T153" s="52">
        <v>-6.2653999999999996</v>
      </c>
      <c r="U153" s="66" t="s">
        <v>42</v>
      </c>
      <c r="V153" s="52">
        <v>6.2653999999999996</v>
      </c>
    </row>
    <row r="154" spans="1:22" ht="13.05" customHeight="1" thickBot="1" x14ac:dyDescent="0.35">
      <c r="A154" s="50" t="s">
        <v>44</v>
      </c>
      <c r="B154" s="50" t="s">
        <v>78</v>
      </c>
      <c r="C154" s="50" t="s">
        <v>163</v>
      </c>
      <c r="D154" s="50" t="s">
        <v>27</v>
      </c>
      <c r="E154" s="51">
        <v>1441</v>
      </c>
      <c r="F154" s="48" t="s">
        <v>45</v>
      </c>
      <c r="G154" s="47"/>
      <c r="H154" s="45">
        <v>32.00000000000005</v>
      </c>
      <c r="I154" s="45">
        <v>0</v>
      </c>
      <c r="J154" s="45">
        <v>0</v>
      </c>
      <c r="K154" s="45">
        <v>0</v>
      </c>
      <c r="L154" s="46" t="s">
        <v>42</v>
      </c>
      <c r="M154" s="45">
        <v>27.96116</v>
      </c>
      <c r="N154" s="45">
        <v>0</v>
      </c>
      <c r="O154" s="45">
        <v>0</v>
      </c>
      <c r="P154" s="45">
        <v>0</v>
      </c>
      <c r="Q154" s="46" t="s">
        <v>42</v>
      </c>
      <c r="R154" s="45">
        <v>32.00000000000005</v>
      </c>
      <c r="S154" s="45">
        <v>27.96116</v>
      </c>
      <c r="T154" s="45">
        <v>4.0388400000000466</v>
      </c>
      <c r="U154" s="64">
        <v>0.12621375000000121</v>
      </c>
      <c r="V154" s="45">
        <v>27.96116</v>
      </c>
    </row>
    <row r="155" spans="1:22" ht="13.05" customHeight="1" x14ac:dyDescent="0.3">
      <c r="A155" s="50" t="s">
        <v>44</v>
      </c>
      <c r="B155" s="50" t="s">
        <v>78</v>
      </c>
      <c r="C155" s="50" t="s">
        <v>163</v>
      </c>
      <c r="D155" s="50" t="s">
        <v>27</v>
      </c>
      <c r="E155" s="51">
        <v>1470</v>
      </c>
      <c r="F155" s="51">
        <v>147000</v>
      </c>
      <c r="G155" s="54" t="s">
        <v>204</v>
      </c>
      <c r="H155" s="52">
        <v>2572.6689999999981</v>
      </c>
      <c r="I155" s="52">
        <v>0</v>
      </c>
      <c r="J155" s="52">
        <v>960.41354000000001</v>
      </c>
      <c r="K155" s="52">
        <v>0</v>
      </c>
      <c r="L155" s="53" t="s">
        <v>42</v>
      </c>
      <c r="M155" s="52">
        <v>0</v>
      </c>
      <c r="N155" s="52">
        <v>0</v>
      </c>
      <c r="O155" s="52">
        <v>0</v>
      </c>
      <c r="P155" s="52">
        <v>0</v>
      </c>
      <c r="Q155" s="53" t="s">
        <v>42</v>
      </c>
      <c r="R155" s="52">
        <v>3533.0825399999981</v>
      </c>
      <c r="S155" s="52">
        <v>0</v>
      </c>
      <c r="T155" s="52">
        <v>3533.0825399999981</v>
      </c>
      <c r="U155" s="68">
        <v>1</v>
      </c>
      <c r="V155" s="52">
        <v>0</v>
      </c>
    </row>
    <row r="156" spans="1:22" ht="13.05" customHeight="1" x14ac:dyDescent="0.3">
      <c r="A156" s="50" t="s">
        <v>44</v>
      </c>
      <c r="B156" s="50" t="s">
        <v>78</v>
      </c>
      <c r="C156" s="50" t="s">
        <v>163</v>
      </c>
      <c r="D156" s="50" t="s">
        <v>27</v>
      </c>
      <c r="E156" s="51">
        <v>1470</v>
      </c>
      <c r="F156" s="51">
        <v>147010</v>
      </c>
      <c r="G156" s="54" t="s">
        <v>203</v>
      </c>
      <c r="H156" s="52">
        <v>0</v>
      </c>
      <c r="I156" s="52">
        <v>0</v>
      </c>
      <c r="J156" s="52">
        <v>0</v>
      </c>
      <c r="K156" s="52">
        <v>0</v>
      </c>
      <c r="L156" s="53" t="s">
        <v>42</v>
      </c>
      <c r="M156" s="52">
        <v>988.46646999999984</v>
      </c>
      <c r="N156" s="52">
        <v>0</v>
      </c>
      <c r="O156" s="52">
        <v>1153.9419</v>
      </c>
      <c r="P156" s="52">
        <v>0</v>
      </c>
      <c r="Q156" s="53" t="s">
        <v>42</v>
      </c>
      <c r="R156" s="52">
        <v>0</v>
      </c>
      <c r="S156" s="52">
        <v>2142.4083700000001</v>
      </c>
      <c r="T156" s="52">
        <v>-2142.4083700000001</v>
      </c>
      <c r="U156" s="66" t="s">
        <v>42</v>
      </c>
      <c r="V156" s="52">
        <v>2142.4083700000001</v>
      </c>
    </row>
    <row r="157" spans="1:22" ht="13.05" customHeight="1" x14ac:dyDescent="0.3">
      <c r="A157" s="50" t="s">
        <v>44</v>
      </c>
      <c r="B157" s="50" t="s">
        <v>78</v>
      </c>
      <c r="C157" s="50" t="s">
        <v>163</v>
      </c>
      <c r="D157" s="50" t="s">
        <v>27</v>
      </c>
      <c r="E157" s="51">
        <v>1470</v>
      </c>
      <c r="F157" s="51">
        <v>147013</v>
      </c>
      <c r="G157" s="54" t="s">
        <v>334</v>
      </c>
      <c r="H157" s="52">
        <v>0</v>
      </c>
      <c r="I157" s="52">
        <v>0</v>
      </c>
      <c r="J157" s="52">
        <v>0</v>
      </c>
      <c r="K157" s="52">
        <v>0</v>
      </c>
      <c r="L157" s="53" t="s">
        <v>42</v>
      </c>
      <c r="M157" s="52">
        <v>3.3570000000000002</v>
      </c>
      <c r="N157" s="52">
        <v>0</v>
      </c>
      <c r="O157" s="52">
        <v>0</v>
      </c>
      <c r="P157" s="52">
        <v>0</v>
      </c>
      <c r="Q157" s="53" t="s">
        <v>42</v>
      </c>
      <c r="R157" s="52">
        <v>0</v>
      </c>
      <c r="S157" s="52">
        <v>3.3570000000000002</v>
      </c>
      <c r="T157" s="52">
        <v>-3.3570000000000002</v>
      </c>
      <c r="U157" s="66" t="s">
        <v>42</v>
      </c>
      <c r="V157" s="52">
        <v>3.3570000000000002</v>
      </c>
    </row>
    <row r="158" spans="1:22" ht="13.05" customHeight="1" x14ac:dyDescent="0.3">
      <c r="A158" s="50" t="s">
        <v>44</v>
      </c>
      <c r="B158" s="50" t="s">
        <v>78</v>
      </c>
      <c r="C158" s="50" t="s">
        <v>163</v>
      </c>
      <c r="D158" s="50" t="s">
        <v>27</v>
      </c>
      <c r="E158" s="51">
        <v>1470</v>
      </c>
      <c r="F158" s="51">
        <v>147018</v>
      </c>
      <c r="G158" s="54" t="s">
        <v>202</v>
      </c>
      <c r="H158" s="52">
        <v>0</v>
      </c>
      <c r="I158" s="52">
        <v>0</v>
      </c>
      <c r="J158" s="52">
        <v>0</v>
      </c>
      <c r="K158" s="52">
        <v>0</v>
      </c>
      <c r="L158" s="53" t="s">
        <v>42</v>
      </c>
      <c r="M158" s="52">
        <v>11.3</v>
      </c>
      <c r="N158" s="52">
        <v>0</v>
      </c>
      <c r="O158" s="52">
        <v>105.935</v>
      </c>
      <c r="P158" s="52">
        <v>0</v>
      </c>
      <c r="Q158" s="53" t="s">
        <v>42</v>
      </c>
      <c r="R158" s="52">
        <v>0</v>
      </c>
      <c r="S158" s="52">
        <v>117.235</v>
      </c>
      <c r="T158" s="52">
        <v>-117.235</v>
      </c>
      <c r="U158" s="66" t="s">
        <v>42</v>
      </c>
      <c r="V158" s="52">
        <v>117.235</v>
      </c>
    </row>
    <row r="159" spans="1:22" ht="13.05" customHeight="1" x14ac:dyDescent="0.3">
      <c r="A159" s="50" t="s">
        <v>44</v>
      </c>
      <c r="B159" s="50" t="s">
        <v>78</v>
      </c>
      <c r="C159" s="50" t="s">
        <v>163</v>
      </c>
      <c r="D159" s="50" t="s">
        <v>27</v>
      </c>
      <c r="E159" s="51">
        <v>1470</v>
      </c>
      <c r="F159" s="51">
        <v>147020</v>
      </c>
      <c r="G159" s="54" t="s">
        <v>201</v>
      </c>
      <c r="H159" s="52">
        <v>0</v>
      </c>
      <c r="I159" s="52">
        <v>0</v>
      </c>
      <c r="J159" s="52">
        <v>0</v>
      </c>
      <c r="K159" s="52">
        <v>0</v>
      </c>
      <c r="L159" s="53" t="s">
        <v>42</v>
      </c>
      <c r="M159" s="52">
        <v>0</v>
      </c>
      <c r="N159" s="52">
        <v>0</v>
      </c>
      <c r="O159" s="52">
        <v>0</v>
      </c>
      <c r="P159" s="52">
        <v>0</v>
      </c>
      <c r="Q159" s="53" t="s">
        <v>42</v>
      </c>
      <c r="R159" s="52">
        <v>0</v>
      </c>
      <c r="S159" s="52">
        <v>0</v>
      </c>
      <c r="T159" s="52">
        <v>0</v>
      </c>
      <c r="U159" s="66" t="s">
        <v>42</v>
      </c>
      <c r="V159" s="52">
        <v>0</v>
      </c>
    </row>
    <row r="160" spans="1:22" ht="13.05" customHeight="1" x14ac:dyDescent="0.3">
      <c r="A160" s="50" t="s">
        <v>44</v>
      </c>
      <c r="B160" s="50" t="s">
        <v>78</v>
      </c>
      <c r="C160" s="50" t="s">
        <v>163</v>
      </c>
      <c r="D160" s="50" t="s">
        <v>27</v>
      </c>
      <c r="E160" s="51">
        <v>1470</v>
      </c>
      <c r="F160" s="51">
        <v>147021</v>
      </c>
      <c r="G160" s="54" t="s">
        <v>200</v>
      </c>
      <c r="H160" s="52">
        <v>0</v>
      </c>
      <c r="I160" s="52">
        <v>0</v>
      </c>
      <c r="J160" s="52">
        <v>0</v>
      </c>
      <c r="K160" s="52">
        <v>0</v>
      </c>
      <c r="L160" s="53" t="s">
        <v>42</v>
      </c>
      <c r="M160" s="52">
        <v>77.32992999999999</v>
      </c>
      <c r="N160" s="52">
        <v>0</v>
      </c>
      <c r="O160" s="52">
        <v>7.8976800000000003</v>
      </c>
      <c r="P160" s="52">
        <v>0</v>
      </c>
      <c r="Q160" s="53" t="s">
        <v>42</v>
      </c>
      <c r="R160" s="52">
        <v>0</v>
      </c>
      <c r="S160" s="52">
        <v>85.227609999999999</v>
      </c>
      <c r="T160" s="52">
        <v>-85.227609999999999</v>
      </c>
      <c r="U160" s="66" t="s">
        <v>42</v>
      </c>
      <c r="V160" s="52">
        <v>85.227609999999999</v>
      </c>
    </row>
    <row r="161" spans="1:22" ht="13.05" customHeight="1" x14ac:dyDescent="0.3">
      <c r="A161" s="50" t="s">
        <v>44</v>
      </c>
      <c r="B161" s="50" t="s">
        <v>78</v>
      </c>
      <c r="C161" s="50" t="s">
        <v>163</v>
      </c>
      <c r="D161" s="50" t="s">
        <v>27</v>
      </c>
      <c r="E161" s="51">
        <v>1470</v>
      </c>
      <c r="F161" s="51">
        <v>147023</v>
      </c>
      <c r="G161" s="54" t="s">
        <v>199</v>
      </c>
      <c r="H161" s="52">
        <v>0</v>
      </c>
      <c r="I161" s="52">
        <v>0</v>
      </c>
      <c r="J161" s="52">
        <v>0</v>
      </c>
      <c r="K161" s="52">
        <v>0</v>
      </c>
      <c r="L161" s="53" t="s">
        <v>42</v>
      </c>
      <c r="M161" s="52">
        <v>147.483</v>
      </c>
      <c r="N161" s="52">
        <v>0</v>
      </c>
      <c r="O161" s="52">
        <v>47.042879999999997</v>
      </c>
      <c r="P161" s="52">
        <v>0</v>
      </c>
      <c r="Q161" s="53" t="s">
        <v>42</v>
      </c>
      <c r="R161" s="52">
        <v>0</v>
      </c>
      <c r="S161" s="52">
        <v>194.52588</v>
      </c>
      <c r="T161" s="52">
        <v>-194.52588</v>
      </c>
      <c r="U161" s="66" t="s">
        <v>42</v>
      </c>
      <c r="V161" s="52">
        <v>194.52588</v>
      </c>
    </row>
    <row r="162" spans="1:22" ht="13.05" customHeight="1" x14ac:dyDescent="0.3">
      <c r="A162" s="50" t="s">
        <v>44</v>
      </c>
      <c r="B162" s="50" t="s">
        <v>78</v>
      </c>
      <c r="C162" s="50" t="s">
        <v>163</v>
      </c>
      <c r="D162" s="50" t="s">
        <v>27</v>
      </c>
      <c r="E162" s="51">
        <v>1470</v>
      </c>
      <c r="F162" s="51">
        <v>147025</v>
      </c>
      <c r="G162" s="54" t="s">
        <v>198</v>
      </c>
      <c r="H162" s="52">
        <v>0</v>
      </c>
      <c r="I162" s="52">
        <v>0</v>
      </c>
      <c r="J162" s="52">
        <v>0</v>
      </c>
      <c r="K162" s="52">
        <v>0</v>
      </c>
      <c r="L162" s="53" t="s">
        <v>42</v>
      </c>
      <c r="M162" s="52">
        <v>40.338039999999999</v>
      </c>
      <c r="N162" s="52">
        <v>0</v>
      </c>
      <c r="O162" s="52">
        <v>0</v>
      </c>
      <c r="P162" s="52">
        <v>0</v>
      </c>
      <c r="Q162" s="53" t="s">
        <v>42</v>
      </c>
      <c r="R162" s="52">
        <v>0</v>
      </c>
      <c r="S162" s="52">
        <v>40.338039999999999</v>
      </c>
      <c r="T162" s="52">
        <v>-40.338039999999999</v>
      </c>
      <c r="U162" s="66" t="s">
        <v>42</v>
      </c>
      <c r="V162" s="52">
        <v>40.338039999999999</v>
      </c>
    </row>
    <row r="163" spans="1:22" ht="13.05" customHeight="1" x14ac:dyDescent="0.3">
      <c r="A163" s="50" t="s">
        <v>44</v>
      </c>
      <c r="B163" s="50" t="s">
        <v>78</v>
      </c>
      <c r="C163" s="50" t="s">
        <v>163</v>
      </c>
      <c r="D163" s="50" t="s">
        <v>27</v>
      </c>
      <c r="E163" s="51">
        <v>1470</v>
      </c>
      <c r="F163" s="51">
        <v>147031</v>
      </c>
      <c r="G163" s="54" t="s">
        <v>197</v>
      </c>
      <c r="H163" s="52">
        <v>0</v>
      </c>
      <c r="I163" s="52">
        <v>0</v>
      </c>
      <c r="J163" s="52">
        <v>0</v>
      </c>
      <c r="K163" s="52">
        <v>0</v>
      </c>
      <c r="L163" s="53" t="s">
        <v>42</v>
      </c>
      <c r="M163" s="52">
        <v>0</v>
      </c>
      <c r="N163" s="52">
        <v>0</v>
      </c>
      <c r="O163" s="52">
        <v>0</v>
      </c>
      <c r="P163" s="52">
        <v>0</v>
      </c>
      <c r="Q163" s="53" t="s">
        <v>42</v>
      </c>
      <c r="R163" s="52">
        <v>0</v>
      </c>
      <c r="S163" s="52">
        <v>0</v>
      </c>
      <c r="T163" s="52">
        <v>0</v>
      </c>
      <c r="U163" s="66" t="s">
        <v>42</v>
      </c>
      <c r="V163" s="52">
        <v>0</v>
      </c>
    </row>
    <row r="164" spans="1:22" ht="13.05" customHeight="1" x14ac:dyDescent="0.3">
      <c r="A164" s="50" t="s">
        <v>44</v>
      </c>
      <c r="B164" s="50" t="s">
        <v>78</v>
      </c>
      <c r="C164" s="50" t="s">
        <v>163</v>
      </c>
      <c r="D164" s="50" t="s">
        <v>27</v>
      </c>
      <c r="E164" s="51">
        <v>1470</v>
      </c>
      <c r="F164" s="51">
        <v>147034</v>
      </c>
      <c r="G164" s="54" t="s">
        <v>196</v>
      </c>
      <c r="H164" s="52">
        <v>0</v>
      </c>
      <c r="I164" s="52">
        <v>0</v>
      </c>
      <c r="J164" s="52">
        <v>0</v>
      </c>
      <c r="K164" s="52">
        <v>0</v>
      </c>
      <c r="L164" s="53" t="s">
        <v>42</v>
      </c>
      <c r="M164" s="52">
        <v>127.2392</v>
      </c>
      <c r="N164" s="52">
        <v>0</v>
      </c>
      <c r="O164" s="52">
        <v>0</v>
      </c>
      <c r="P164" s="52">
        <v>0</v>
      </c>
      <c r="Q164" s="53" t="s">
        <v>42</v>
      </c>
      <c r="R164" s="52">
        <v>0</v>
      </c>
      <c r="S164" s="52">
        <v>127.2392</v>
      </c>
      <c r="T164" s="52">
        <v>-127.2392</v>
      </c>
      <c r="U164" s="66" t="s">
        <v>42</v>
      </c>
      <c r="V164" s="52">
        <v>127.2392</v>
      </c>
    </row>
    <row r="165" spans="1:22" ht="13.05" customHeight="1" x14ac:dyDescent="0.3">
      <c r="A165" s="50" t="s">
        <v>44</v>
      </c>
      <c r="B165" s="50" t="s">
        <v>78</v>
      </c>
      <c r="C165" s="50" t="s">
        <v>163</v>
      </c>
      <c r="D165" s="50" t="s">
        <v>27</v>
      </c>
      <c r="E165" s="51">
        <v>1470</v>
      </c>
      <c r="F165" s="51">
        <v>147036</v>
      </c>
      <c r="G165" s="54" t="s">
        <v>333</v>
      </c>
      <c r="H165" s="52">
        <v>0</v>
      </c>
      <c r="I165" s="52">
        <v>0</v>
      </c>
      <c r="J165" s="52">
        <v>0</v>
      </c>
      <c r="K165" s="52">
        <v>0</v>
      </c>
      <c r="L165" s="53" t="s">
        <v>42</v>
      </c>
      <c r="M165" s="52">
        <v>3.5336799999999999</v>
      </c>
      <c r="N165" s="52">
        <v>0</v>
      </c>
      <c r="O165" s="52">
        <v>0</v>
      </c>
      <c r="P165" s="52">
        <v>0</v>
      </c>
      <c r="Q165" s="53" t="s">
        <v>42</v>
      </c>
      <c r="R165" s="52">
        <v>0</v>
      </c>
      <c r="S165" s="52">
        <v>3.5336799999999999</v>
      </c>
      <c r="T165" s="52">
        <v>-3.5336799999999999</v>
      </c>
      <c r="U165" s="66" t="s">
        <v>42</v>
      </c>
      <c r="V165" s="52">
        <v>3.5336799999999999</v>
      </c>
    </row>
    <row r="166" spans="1:22" ht="13.05" customHeight="1" x14ac:dyDescent="0.3">
      <c r="A166" s="50" t="s">
        <v>44</v>
      </c>
      <c r="B166" s="50" t="s">
        <v>78</v>
      </c>
      <c r="C166" s="50" t="s">
        <v>163</v>
      </c>
      <c r="D166" s="50" t="s">
        <v>27</v>
      </c>
      <c r="E166" s="51">
        <v>1470</v>
      </c>
      <c r="F166" s="51">
        <v>147041</v>
      </c>
      <c r="G166" s="54" t="s">
        <v>195</v>
      </c>
      <c r="H166" s="52">
        <v>0</v>
      </c>
      <c r="I166" s="52">
        <v>0</v>
      </c>
      <c r="J166" s="52">
        <v>0</v>
      </c>
      <c r="K166" s="52">
        <v>0</v>
      </c>
      <c r="L166" s="53" t="s">
        <v>42</v>
      </c>
      <c r="M166" s="52">
        <v>0.49663000000000002</v>
      </c>
      <c r="N166" s="52">
        <v>0</v>
      </c>
      <c r="O166" s="52">
        <v>0</v>
      </c>
      <c r="P166" s="52">
        <v>0</v>
      </c>
      <c r="Q166" s="53" t="s">
        <v>42</v>
      </c>
      <c r="R166" s="52">
        <v>0</v>
      </c>
      <c r="S166" s="52">
        <v>0.49663000000000013</v>
      </c>
      <c r="T166" s="52">
        <v>-0.49663000000000013</v>
      </c>
      <c r="U166" s="66" t="s">
        <v>42</v>
      </c>
      <c r="V166" s="52">
        <v>0.49663000000000013</v>
      </c>
    </row>
    <row r="167" spans="1:22" ht="13.05" customHeight="1" x14ac:dyDescent="0.3">
      <c r="A167" s="50" t="s">
        <v>44</v>
      </c>
      <c r="B167" s="50" t="s">
        <v>78</v>
      </c>
      <c r="C167" s="50" t="s">
        <v>163</v>
      </c>
      <c r="D167" s="50" t="s">
        <v>27</v>
      </c>
      <c r="E167" s="51">
        <v>1470</v>
      </c>
      <c r="F167" s="51">
        <v>147051</v>
      </c>
      <c r="G167" s="54" t="s">
        <v>194</v>
      </c>
      <c r="H167" s="52">
        <v>0</v>
      </c>
      <c r="I167" s="52">
        <v>0</v>
      </c>
      <c r="J167" s="52">
        <v>0</v>
      </c>
      <c r="K167" s="52">
        <v>0</v>
      </c>
      <c r="L167" s="53" t="s">
        <v>42</v>
      </c>
      <c r="M167" s="52">
        <v>89.866459999999989</v>
      </c>
      <c r="N167" s="52">
        <v>0</v>
      </c>
      <c r="O167" s="52">
        <v>0</v>
      </c>
      <c r="P167" s="52">
        <v>0</v>
      </c>
      <c r="Q167" s="53" t="s">
        <v>42</v>
      </c>
      <c r="R167" s="52">
        <v>0</v>
      </c>
      <c r="S167" s="52">
        <v>89.866459999999989</v>
      </c>
      <c r="T167" s="52">
        <v>-89.866459999999989</v>
      </c>
      <c r="U167" s="66" t="s">
        <v>42</v>
      </c>
      <c r="V167" s="52">
        <v>89.866459999999989</v>
      </c>
    </row>
    <row r="168" spans="1:22" ht="13.05" customHeight="1" x14ac:dyDescent="0.3">
      <c r="A168" s="50" t="s">
        <v>44</v>
      </c>
      <c r="B168" s="50" t="s">
        <v>78</v>
      </c>
      <c r="C168" s="50" t="s">
        <v>163</v>
      </c>
      <c r="D168" s="50" t="s">
        <v>27</v>
      </c>
      <c r="E168" s="51">
        <v>1470</v>
      </c>
      <c r="F168" s="51">
        <v>147061</v>
      </c>
      <c r="G168" s="54" t="s">
        <v>193</v>
      </c>
      <c r="H168" s="52">
        <v>0</v>
      </c>
      <c r="I168" s="52">
        <v>0</v>
      </c>
      <c r="J168" s="52">
        <v>0</v>
      </c>
      <c r="K168" s="52">
        <v>0</v>
      </c>
      <c r="L168" s="53" t="s">
        <v>42</v>
      </c>
      <c r="M168" s="52">
        <v>133.76945000000001</v>
      </c>
      <c r="N168" s="52">
        <v>2.38123</v>
      </c>
      <c r="O168" s="52">
        <v>4.1449499999999997</v>
      </c>
      <c r="P168" s="52">
        <v>0</v>
      </c>
      <c r="Q168" s="53" t="s">
        <v>42</v>
      </c>
      <c r="R168" s="52">
        <v>0</v>
      </c>
      <c r="S168" s="52">
        <v>140.29562999999999</v>
      </c>
      <c r="T168" s="52">
        <v>-140.29562999999999</v>
      </c>
      <c r="U168" s="66" t="s">
        <v>42</v>
      </c>
      <c r="V168" s="52">
        <v>140.29562999999999</v>
      </c>
    </row>
    <row r="169" spans="1:22" ht="13.05" customHeight="1" x14ac:dyDescent="0.3">
      <c r="A169" s="50" t="s">
        <v>44</v>
      </c>
      <c r="B169" s="50" t="s">
        <v>78</v>
      </c>
      <c r="C169" s="50" t="s">
        <v>163</v>
      </c>
      <c r="D169" s="50" t="s">
        <v>27</v>
      </c>
      <c r="E169" s="51">
        <v>1470</v>
      </c>
      <c r="F169" s="51">
        <v>147063</v>
      </c>
      <c r="G169" s="54" t="s">
        <v>332</v>
      </c>
      <c r="H169" s="52">
        <v>0</v>
      </c>
      <c r="I169" s="52">
        <v>0</v>
      </c>
      <c r="J169" s="52">
        <v>0</v>
      </c>
      <c r="K169" s="52">
        <v>0</v>
      </c>
      <c r="L169" s="53" t="s">
        <v>42</v>
      </c>
      <c r="M169" s="52">
        <v>9.75</v>
      </c>
      <c r="N169" s="52">
        <v>0</v>
      </c>
      <c r="O169" s="52">
        <v>0</v>
      </c>
      <c r="P169" s="52">
        <v>0</v>
      </c>
      <c r="Q169" s="53" t="s">
        <v>42</v>
      </c>
      <c r="R169" s="52">
        <v>0</v>
      </c>
      <c r="S169" s="52">
        <v>9.75</v>
      </c>
      <c r="T169" s="52">
        <v>-9.75</v>
      </c>
      <c r="U169" s="66" t="s">
        <v>42</v>
      </c>
      <c r="V169" s="52">
        <v>9.75</v>
      </c>
    </row>
    <row r="170" spans="1:22" ht="13.05" customHeight="1" x14ac:dyDescent="0.3">
      <c r="A170" s="50" t="s">
        <v>44</v>
      </c>
      <c r="B170" s="50" t="s">
        <v>78</v>
      </c>
      <c r="C170" s="50" t="s">
        <v>163</v>
      </c>
      <c r="D170" s="50" t="s">
        <v>27</v>
      </c>
      <c r="E170" s="51">
        <v>1470</v>
      </c>
      <c r="F170" s="51">
        <v>147064</v>
      </c>
      <c r="G170" s="54" t="s">
        <v>331</v>
      </c>
      <c r="H170" s="52">
        <v>0</v>
      </c>
      <c r="I170" s="52">
        <v>0</v>
      </c>
      <c r="J170" s="52">
        <v>0</v>
      </c>
      <c r="K170" s="52">
        <v>0</v>
      </c>
      <c r="L170" s="53" t="s">
        <v>42</v>
      </c>
      <c r="M170" s="52">
        <v>0.77049999999999996</v>
      </c>
      <c r="N170" s="52">
        <v>0</v>
      </c>
      <c r="O170" s="52">
        <v>0.22220000000000001</v>
      </c>
      <c r="P170" s="52">
        <v>0</v>
      </c>
      <c r="Q170" s="53" t="s">
        <v>42</v>
      </c>
      <c r="R170" s="52">
        <v>0</v>
      </c>
      <c r="S170" s="52">
        <v>0.99270000000000003</v>
      </c>
      <c r="T170" s="52">
        <v>-0.99270000000000003</v>
      </c>
      <c r="U170" s="66" t="s">
        <v>42</v>
      </c>
      <c r="V170" s="52">
        <v>0.99270000000000003</v>
      </c>
    </row>
    <row r="171" spans="1:22" ht="13.05" customHeight="1" x14ac:dyDescent="0.3">
      <c r="A171" s="50" t="s">
        <v>44</v>
      </c>
      <c r="B171" s="50" t="s">
        <v>78</v>
      </c>
      <c r="C171" s="50" t="s">
        <v>163</v>
      </c>
      <c r="D171" s="50" t="s">
        <v>27</v>
      </c>
      <c r="E171" s="51">
        <v>1470</v>
      </c>
      <c r="F171" s="51">
        <v>147071</v>
      </c>
      <c r="G171" s="54" t="s">
        <v>330</v>
      </c>
      <c r="H171" s="52">
        <v>0</v>
      </c>
      <c r="I171" s="52">
        <v>0</v>
      </c>
      <c r="J171" s="52">
        <v>0</v>
      </c>
      <c r="K171" s="52">
        <v>0</v>
      </c>
      <c r="L171" s="53" t="s">
        <v>42</v>
      </c>
      <c r="M171" s="52">
        <v>0.17111000000000001</v>
      </c>
      <c r="N171" s="52">
        <v>0</v>
      </c>
      <c r="O171" s="52">
        <v>5.8999999999999997E-2</v>
      </c>
      <c r="P171" s="52">
        <v>0</v>
      </c>
      <c r="Q171" s="53" t="s">
        <v>42</v>
      </c>
      <c r="R171" s="52">
        <v>0</v>
      </c>
      <c r="S171" s="52">
        <v>0.23011000000000001</v>
      </c>
      <c r="T171" s="52">
        <v>-0.23011000000000001</v>
      </c>
      <c r="U171" s="66" t="s">
        <v>42</v>
      </c>
      <c r="V171" s="52">
        <v>0.23011000000000001</v>
      </c>
    </row>
    <row r="172" spans="1:22" ht="13.05" customHeight="1" x14ac:dyDescent="0.3">
      <c r="A172" s="50" t="s">
        <v>44</v>
      </c>
      <c r="B172" s="50" t="s">
        <v>78</v>
      </c>
      <c r="C172" s="50" t="s">
        <v>163</v>
      </c>
      <c r="D172" s="50" t="s">
        <v>27</v>
      </c>
      <c r="E172" s="51">
        <v>1470</v>
      </c>
      <c r="F172" s="51">
        <v>147081</v>
      </c>
      <c r="G172" s="54" t="s">
        <v>329</v>
      </c>
      <c r="H172" s="52">
        <v>0</v>
      </c>
      <c r="I172" s="52">
        <v>0</v>
      </c>
      <c r="J172" s="52">
        <v>0</v>
      </c>
      <c r="K172" s="52">
        <v>0</v>
      </c>
      <c r="L172" s="53" t="s">
        <v>42</v>
      </c>
      <c r="M172" s="52">
        <v>5.9</v>
      </c>
      <c r="N172" s="52">
        <v>0</v>
      </c>
      <c r="O172" s="52">
        <v>0</v>
      </c>
      <c r="P172" s="52">
        <v>0</v>
      </c>
      <c r="Q172" s="53" t="s">
        <v>42</v>
      </c>
      <c r="R172" s="52">
        <v>0</v>
      </c>
      <c r="S172" s="52">
        <v>5.9</v>
      </c>
      <c r="T172" s="52">
        <v>-5.9</v>
      </c>
      <c r="U172" s="66" t="s">
        <v>42</v>
      </c>
      <c r="V172" s="52">
        <v>5.9</v>
      </c>
    </row>
    <row r="173" spans="1:22" ht="13.05" customHeight="1" x14ac:dyDescent="0.3">
      <c r="A173" s="50" t="s">
        <v>44</v>
      </c>
      <c r="B173" s="50" t="s">
        <v>78</v>
      </c>
      <c r="C173" s="50" t="s">
        <v>163</v>
      </c>
      <c r="D173" s="50" t="s">
        <v>27</v>
      </c>
      <c r="E173" s="51">
        <v>1470</v>
      </c>
      <c r="F173" s="51">
        <v>147082</v>
      </c>
      <c r="G173" s="54" t="s">
        <v>192</v>
      </c>
      <c r="H173" s="52">
        <v>0</v>
      </c>
      <c r="I173" s="52">
        <v>0</v>
      </c>
      <c r="J173" s="52">
        <v>0</v>
      </c>
      <c r="K173" s="52">
        <v>0</v>
      </c>
      <c r="L173" s="53" t="s">
        <v>42</v>
      </c>
      <c r="M173" s="52">
        <v>430.04541999999998</v>
      </c>
      <c r="N173" s="52">
        <v>0</v>
      </c>
      <c r="O173" s="52">
        <v>0</v>
      </c>
      <c r="P173" s="52">
        <v>0</v>
      </c>
      <c r="Q173" s="53" t="s">
        <v>42</v>
      </c>
      <c r="R173" s="52">
        <v>0</v>
      </c>
      <c r="S173" s="52">
        <v>430.04541999999998</v>
      </c>
      <c r="T173" s="52">
        <v>-430.04541999999998</v>
      </c>
      <c r="U173" s="66" t="s">
        <v>42</v>
      </c>
      <c r="V173" s="52">
        <v>430.04541999999998</v>
      </c>
    </row>
    <row r="174" spans="1:22" ht="13.05" customHeight="1" thickBot="1" x14ac:dyDescent="0.35">
      <c r="A174" s="50" t="s">
        <v>44</v>
      </c>
      <c r="B174" s="50" t="s">
        <v>78</v>
      </c>
      <c r="C174" s="50" t="s">
        <v>163</v>
      </c>
      <c r="D174" s="50" t="s">
        <v>27</v>
      </c>
      <c r="E174" s="51">
        <v>1470</v>
      </c>
      <c r="F174" s="51">
        <v>147084</v>
      </c>
      <c r="G174" s="54" t="s">
        <v>191</v>
      </c>
      <c r="H174" s="52">
        <v>0</v>
      </c>
      <c r="I174" s="52">
        <v>0</v>
      </c>
      <c r="J174" s="52">
        <v>0</v>
      </c>
      <c r="K174" s="52">
        <v>0</v>
      </c>
      <c r="L174" s="53" t="s">
        <v>42</v>
      </c>
      <c r="M174" s="52">
        <v>159.85332</v>
      </c>
      <c r="N174" s="52">
        <v>0</v>
      </c>
      <c r="O174" s="52">
        <v>0</v>
      </c>
      <c r="P174" s="52">
        <v>0</v>
      </c>
      <c r="Q174" s="53" t="s">
        <v>42</v>
      </c>
      <c r="R174" s="52">
        <v>0</v>
      </c>
      <c r="S174" s="52">
        <v>159.85332</v>
      </c>
      <c r="T174" s="52">
        <v>-159.85332</v>
      </c>
      <c r="U174" s="66" t="s">
        <v>42</v>
      </c>
      <c r="V174" s="52">
        <v>159.85332</v>
      </c>
    </row>
    <row r="175" spans="1:22" ht="13.05" customHeight="1" thickBot="1" x14ac:dyDescent="0.35">
      <c r="A175" s="50" t="s">
        <v>44</v>
      </c>
      <c r="B175" s="50" t="s">
        <v>78</v>
      </c>
      <c r="C175" s="50" t="s">
        <v>163</v>
      </c>
      <c r="D175" s="50" t="s">
        <v>27</v>
      </c>
      <c r="E175" s="51">
        <v>1470</v>
      </c>
      <c r="F175" s="48" t="s">
        <v>45</v>
      </c>
      <c r="G175" s="47"/>
      <c r="H175" s="45">
        <v>2572.6689999999981</v>
      </c>
      <c r="I175" s="45">
        <v>0</v>
      </c>
      <c r="J175" s="45">
        <v>960.41354000000001</v>
      </c>
      <c r="K175" s="45">
        <v>0</v>
      </c>
      <c r="L175" s="46" t="s">
        <v>42</v>
      </c>
      <c r="M175" s="45">
        <v>2229.6702100000011</v>
      </c>
      <c r="N175" s="45">
        <v>2.38123</v>
      </c>
      <c r="O175" s="45">
        <v>1319.24361</v>
      </c>
      <c r="P175" s="45">
        <v>0</v>
      </c>
      <c r="Q175" s="46" t="s">
        <v>42</v>
      </c>
      <c r="R175" s="45">
        <v>3533.0825399999981</v>
      </c>
      <c r="S175" s="45">
        <v>3551.2950500000002</v>
      </c>
      <c r="T175" s="45">
        <v>-18.212510000001661</v>
      </c>
      <c r="U175" s="67">
        <v>-5.1548498496164904E-3</v>
      </c>
      <c r="V175" s="45">
        <v>3551.2950500000002</v>
      </c>
    </row>
    <row r="176" spans="1:22" ht="13.05" customHeight="1" x14ac:dyDescent="0.3">
      <c r="A176" s="50" t="s">
        <v>44</v>
      </c>
      <c r="B176" s="50" t="s">
        <v>78</v>
      </c>
      <c r="C176" s="50" t="s">
        <v>163</v>
      </c>
      <c r="D176" s="50" t="s">
        <v>27</v>
      </c>
      <c r="E176" s="51">
        <v>1471</v>
      </c>
      <c r="F176" s="51">
        <v>147121</v>
      </c>
      <c r="G176" s="54" t="s">
        <v>190</v>
      </c>
      <c r="H176" s="52">
        <v>0</v>
      </c>
      <c r="I176" s="52">
        <v>0</v>
      </c>
      <c r="J176" s="52">
        <v>0</v>
      </c>
      <c r="K176" s="52">
        <v>0</v>
      </c>
      <c r="L176" s="53" t="s">
        <v>42</v>
      </c>
      <c r="M176" s="52">
        <v>80.535849999999982</v>
      </c>
      <c r="N176" s="52">
        <v>0</v>
      </c>
      <c r="O176" s="52">
        <v>37.387009999999997</v>
      </c>
      <c r="P176" s="52">
        <v>0</v>
      </c>
      <c r="Q176" s="53" t="s">
        <v>42</v>
      </c>
      <c r="R176" s="52">
        <v>0</v>
      </c>
      <c r="S176" s="52">
        <v>117.92286</v>
      </c>
      <c r="T176" s="52">
        <v>-117.92286</v>
      </c>
      <c r="U176" s="66" t="s">
        <v>42</v>
      </c>
      <c r="V176" s="52">
        <v>117.92286</v>
      </c>
    </row>
    <row r="177" spans="1:22" ht="13.05" customHeight="1" x14ac:dyDescent="0.3">
      <c r="A177" s="50" t="s">
        <v>44</v>
      </c>
      <c r="B177" s="50" t="s">
        <v>78</v>
      </c>
      <c r="C177" s="50" t="s">
        <v>163</v>
      </c>
      <c r="D177" s="50" t="s">
        <v>27</v>
      </c>
      <c r="E177" s="51">
        <v>1471</v>
      </c>
      <c r="F177" s="51">
        <v>147123</v>
      </c>
      <c r="G177" s="54" t="s">
        <v>189</v>
      </c>
      <c r="H177" s="52">
        <v>0</v>
      </c>
      <c r="I177" s="52">
        <v>0</v>
      </c>
      <c r="J177" s="52">
        <v>0</v>
      </c>
      <c r="K177" s="52">
        <v>0</v>
      </c>
      <c r="L177" s="53" t="s">
        <v>42</v>
      </c>
      <c r="M177" s="52">
        <v>70.764610000000005</v>
      </c>
      <c r="N177" s="52">
        <v>0</v>
      </c>
      <c r="O177" s="52">
        <v>17.14106</v>
      </c>
      <c r="P177" s="52">
        <v>0</v>
      </c>
      <c r="Q177" s="53" t="s">
        <v>42</v>
      </c>
      <c r="R177" s="52">
        <v>0</v>
      </c>
      <c r="S177" s="52">
        <v>87.905670000000001</v>
      </c>
      <c r="T177" s="52">
        <v>-87.905670000000001</v>
      </c>
      <c r="U177" s="66" t="s">
        <v>42</v>
      </c>
      <c r="V177" s="52">
        <v>87.905670000000001</v>
      </c>
    </row>
    <row r="178" spans="1:22" ht="13.05" customHeight="1" x14ac:dyDescent="0.3">
      <c r="A178" s="50" t="s">
        <v>44</v>
      </c>
      <c r="B178" s="50" t="s">
        <v>78</v>
      </c>
      <c r="C178" s="50" t="s">
        <v>163</v>
      </c>
      <c r="D178" s="50" t="s">
        <v>27</v>
      </c>
      <c r="E178" s="51">
        <v>1471</v>
      </c>
      <c r="F178" s="51">
        <v>147143</v>
      </c>
      <c r="G178" s="54" t="s">
        <v>188</v>
      </c>
      <c r="H178" s="52">
        <v>0</v>
      </c>
      <c r="I178" s="52">
        <v>0</v>
      </c>
      <c r="J178" s="52">
        <v>0</v>
      </c>
      <c r="K178" s="52">
        <v>0</v>
      </c>
      <c r="L178" s="53" t="s">
        <v>42</v>
      </c>
      <c r="M178" s="52">
        <v>3.8563200000000002</v>
      </c>
      <c r="N178" s="52">
        <v>0.3135</v>
      </c>
      <c r="O178" s="52">
        <v>0.84199999999999997</v>
      </c>
      <c r="P178" s="52">
        <v>0</v>
      </c>
      <c r="Q178" s="53" t="s">
        <v>42</v>
      </c>
      <c r="R178" s="52">
        <v>0</v>
      </c>
      <c r="S178" s="52">
        <v>5.0118200000000002</v>
      </c>
      <c r="T178" s="52">
        <v>-5.0118200000000002</v>
      </c>
      <c r="U178" s="66" t="s">
        <v>42</v>
      </c>
      <c r="V178" s="52">
        <v>5.0118200000000002</v>
      </c>
    </row>
    <row r="179" spans="1:22" ht="13.05" customHeight="1" x14ac:dyDescent="0.3">
      <c r="A179" s="50" t="s">
        <v>44</v>
      </c>
      <c r="B179" s="50" t="s">
        <v>78</v>
      </c>
      <c r="C179" s="50" t="s">
        <v>163</v>
      </c>
      <c r="D179" s="50" t="s">
        <v>27</v>
      </c>
      <c r="E179" s="51">
        <v>1471</v>
      </c>
      <c r="F179" s="51">
        <v>147144</v>
      </c>
      <c r="G179" s="54" t="s">
        <v>187</v>
      </c>
      <c r="H179" s="52">
        <v>0</v>
      </c>
      <c r="I179" s="52">
        <v>0</v>
      </c>
      <c r="J179" s="52">
        <v>0</v>
      </c>
      <c r="K179" s="52">
        <v>0</v>
      </c>
      <c r="L179" s="53" t="s">
        <v>42</v>
      </c>
      <c r="M179" s="52">
        <v>0</v>
      </c>
      <c r="N179" s="52">
        <v>0</v>
      </c>
      <c r="O179" s="52">
        <v>4</v>
      </c>
      <c r="P179" s="52">
        <v>0</v>
      </c>
      <c r="Q179" s="53" t="s">
        <v>42</v>
      </c>
      <c r="R179" s="52">
        <v>0</v>
      </c>
      <c r="S179" s="52">
        <v>4</v>
      </c>
      <c r="T179" s="52">
        <v>-4</v>
      </c>
      <c r="U179" s="66" t="s">
        <v>42</v>
      </c>
      <c r="V179" s="52">
        <v>4</v>
      </c>
    </row>
    <row r="180" spans="1:22" ht="13.05" customHeight="1" x14ac:dyDescent="0.3">
      <c r="A180" s="50" t="s">
        <v>44</v>
      </c>
      <c r="B180" s="50" t="s">
        <v>78</v>
      </c>
      <c r="C180" s="50" t="s">
        <v>163</v>
      </c>
      <c r="D180" s="50" t="s">
        <v>27</v>
      </c>
      <c r="E180" s="51">
        <v>1471</v>
      </c>
      <c r="F180" s="51">
        <v>147147</v>
      </c>
      <c r="G180" s="54" t="s">
        <v>186</v>
      </c>
      <c r="H180" s="52">
        <v>0</v>
      </c>
      <c r="I180" s="52">
        <v>0</v>
      </c>
      <c r="J180" s="52">
        <v>0</v>
      </c>
      <c r="K180" s="52">
        <v>0</v>
      </c>
      <c r="L180" s="53" t="s">
        <v>42</v>
      </c>
      <c r="M180" s="52">
        <v>83.721040000000002</v>
      </c>
      <c r="N180" s="52">
        <v>0</v>
      </c>
      <c r="O180" s="52">
        <v>19.22701</v>
      </c>
      <c r="P180" s="52">
        <v>0</v>
      </c>
      <c r="Q180" s="53" t="s">
        <v>42</v>
      </c>
      <c r="R180" s="52">
        <v>0</v>
      </c>
      <c r="S180" s="52">
        <v>102.94804999999999</v>
      </c>
      <c r="T180" s="52">
        <v>-102.94804999999999</v>
      </c>
      <c r="U180" s="66" t="s">
        <v>42</v>
      </c>
      <c r="V180" s="52">
        <v>102.94804999999999</v>
      </c>
    </row>
    <row r="181" spans="1:22" ht="13.05" customHeight="1" x14ac:dyDescent="0.3">
      <c r="A181" s="50" t="s">
        <v>44</v>
      </c>
      <c r="B181" s="50" t="s">
        <v>78</v>
      </c>
      <c r="C181" s="50" t="s">
        <v>163</v>
      </c>
      <c r="D181" s="50" t="s">
        <v>27</v>
      </c>
      <c r="E181" s="51">
        <v>1471</v>
      </c>
      <c r="F181" s="51">
        <v>147148</v>
      </c>
      <c r="G181" s="54" t="s">
        <v>185</v>
      </c>
      <c r="H181" s="52">
        <v>0</v>
      </c>
      <c r="I181" s="52">
        <v>0</v>
      </c>
      <c r="J181" s="52">
        <v>0</v>
      </c>
      <c r="K181" s="52">
        <v>0</v>
      </c>
      <c r="L181" s="53" t="s">
        <v>42</v>
      </c>
      <c r="M181" s="52">
        <v>139.57480000000001</v>
      </c>
      <c r="N181" s="52">
        <v>0</v>
      </c>
      <c r="O181" s="52">
        <v>42.400740000000013</v>
      </c>
      <c r="P181" s="52">
        <v>0</v>
      </c>
      <c r="Q181" s="53" t="s">
        <v>42</v>
      </c>
      <c r="R181" s="52">
        <v>0</v>
      </c>
      <c r="S181" s="52">
        <v>181.97554</v>
      </c>
      <c r="T181" s="52">
        <v>-181.97554</v>
      </c>
      <c r="U181" s="66" t="s">
        <v>42</v>
      </c>
      <c r="V181" s="52">
        <v>181.97554</v>
      </c>
    </row>
    <row r="182" spans="1:22" ht="13.05" customHeight="1" thickBot="1" x14ac:dyDescent="0.35">
      <c r="A182" s="50" t="s">
        <v>44</v>
      </c>
      <c r="B182" s="50" t="s">
        <v>78</v>
      </c>
      <c r="C182" s="50" t="s">
        <v>163</v>
      </c>
      <c r="D182" s="50" t="s">
        <v>27</v>
      </c>
      <c r="E182" s="51">
        <v>1471</v>
      </c>
      <c r="F182" s="51">
        <v>147149</v>
      </c>
      <c r="G182" s="54" t="s">
        <v>184</v>
      </c>
      <c r="H182" s="52">
        <v>0</v>
      </c>
      <c r="I182" s="52">
        <v>0</v>
      </c>
      <c r="J182" s="52">
        <v>0</v>
      </c>
      <c r="K182" s="52">
        <v>0</v>
      </c>
      <c r="L182" s="53" t="s">
        <v>42</v>
      </c>
      <c r="M182" s="52">
        <v>82.335959999999986</v>
      </c>
      <c r="N182" s="52">
        <v>0</v>
      </c>
      <c r="O182" s="52">
        <v>16.870899999999999</v>
      </c>
      <c r="P182" s="52">
        <v>0</v>
      </c>
      <c r="Q182" s="53" t="s">
        <v>42</v>
      </c>
      <c r="R182" s="52">
        <v>0</v>
      </c>
      <c r="S182" s="52">
        <v>99.206860000000006</v>
      </c>
      <c r="T182" s="52">
        <v>-99.206860000000006</v>
      </c>
      <c r="U182" s="66" t="s">
        <v>42</v>
      </c>
      <c r="V182" s="52">
        <v>99.206859999999992</v>
      </c>
    </row>
    <row r="183" spans="1:22" ht="13.05" customHeight="1" thickBot="1" x14ac:dyDescent="0.35">
      <c r="A183" s="50" t="s">
        <v>44</v>
      </c>
      <c r="B183" s="50" t="s">
        <v>78</v>
      </c>
      <c r="C183" s="50" t="s">
        <v>163</v>
      </c>
      <c r="D183" s="50" t="s">
        <v>27</v>
      </c>
      <c r="E183" s="51">
        <v>1471</v>
      </c>
      <c r="F183" s="48" t="s">
        <v>45</v>
      </c>
      <c r="G183" s="47"/>
      <c r="H183" s="45">
        <v>0</v>
      </c>
      <c r="I183" s="45">
        <v>0</v>
      </c>
      <c r="J183" s="45">
        <v>0</v>
      </c>
      <c r="K183" s="45">
        <v>0</v>
      </c>
      <c r="L183" s="46" t="s">
        <v>42</v>
      </c>
      <c r="M183" s="45">
        <v>460.78858000000008</v>
      </c>
      <c r="N183" s="45">
        <v>0.3135</v>
      </c>
      <c r="O183" s="45">
        <v>137.86872</v>
      </c>
      <c r="P183" s="45">
        <v>0</v>
      </c>
      <c r="Q183" s="46" t="s">
        <v>42</v>
      </c>
      <c r="R183" s="45">
        <v>0</v>
      </c>
      <c r="S183" s="45">
        <v>598.97080000000005</v>
      </c>
      <c r="T183" s="45">
        <v>-598.97080000000005</v>
      </c>
      <c r="U183" s="65" t="s">
        <v>42</v>
      </c>
      <c r="V183" s="45">
        <v>598.97080000000005</v>
      </c>
    </row>
    <row r="184" spans="1:22" ht="13.05" customHeight="1" x14ac:dyDescent="0.3">
      <c r="A184" s="50" t="s">
        <v>44</v>
      </c>
      <c r="B184" s="50" t="s">
        <v>78</v>
      </c>
      <c r="C184" s="50" t="s">
        <v>163</v>
      </c>
      <c r="D184" s="50" t="s">
        <v>27</v>
      </c>
      <c r="E184" s="51">
        <v>1480</v>
      </c>
      <c r="F184" s="51">
        <v>148000</v>
      </c>
      <c r="G184" s="54" t="s">
        <v>183</v>
      </c>
      <c r="H184" s="52">
        <v>1429.8</v>
      </c>
      <c r="I184" s="52">
        <v>0</v>
      </c>
      <c r="J184" s="52">
        <v>855.13343000000009</v>
      </c>
      <c r="K184" s="52">
        <v>0</v>
      </c>
      <c r="L184" s="53" t="s">
        <v>42</v>
      </c>
      <c r="M184" s="52">
        <v>0</v>
      </c>
      <c r="N184" s="52">
        <v>0</v>
      </c>
      <c r="O184" s="52">
        <v>0</v>
      </c>
      <c r="P184" s="52">
        <v>0</v>
      </c>
      <c r="Q184" s="53" t="s">
        <v>42</v>
      </c>
      <c r="R184" s="52">
        <v>2284.93343</v>
      </c>
      <c r="S184" s="52">
        <v>0</v>
      </c>
      <c r="T184" s="52">
        <v>2284.93343</v>
      </c>
      <c r="U184" s="68">
        <v>1</v>
      </c>
      <c r="V184" s="52">
        <v>0</v>
      </c>
    </row>
    <row r="185" spans="1:22" ht="13.05" customHeight="1" x14ac:dyDescent="0.3">
      <c r="A185" s="50" t="s">
        <v>44</v>
      </c>
      <c r="B185" s="50" t="s">
        <v>78</v>
      </c>
      <c r="C185" s="50" t="s">
        <v>163</v>
      </c>
      <c r="D185" s="50" t="s">
        <v>27</v>
      </c>
      <c r="E185" s="51">
        <v>1480</v>
      </c>
      <c r="F185" s="51">
        <v>148011</v>
      </c>
      <c r="G185" s="54" t="s">
        <v>182</v>
      </c>
      <c r="H185" s="52">
        <v>0</v>
      </c>
      <c r="I185" s="52">
        <v>0</v>
      </c>
      <c r="J185" s="52">
        <v>0</v>
      </c>
      <c r="K185" s="52">
        <v>0</v>
      </c>
      <c r="L185" s="53" t="s">
        <v>42</v>
      </c>
      <c r="M185" s="52">
        <v>39.948900000000002</v>
      </c>
      <c r="N185" s="52">
        <v>0</v>
      </c>
      <c r="O185" s="52">
        <v>0.78391</v>
      </c>
      <c r="P185" s="52">
        <v>0</v>
      </c>
      <c r="Q185" s="53" t="s">
        <v>42</v>
      </c>
      <c r="R185" s="52">
        <v>0</v>
      </c>
      <c r="S185" s="52">
        <v>40.732810000000008</v>
      </c>
      <c r="T185" s="52">
        <v>-40.732810000000008</v>
      </c>
      <c r="U185" s="66" t="s">
        <v>42</v>
      </c>
      <c r="V185" s="52">
        <v>40.732810000000008</v>
      </c>
    </row>
    <row r="186" spans="1:22" ht="13.05" customHeight="1" x14ac:dyDescent="0.3">
      <c r="A186" s="50" t="s">
        <v>44</v>
      </c>
      <c r="B186" s="50" t="s">
        <v>78</v>
      </c>
      <c r="C186" s="50" t="s">
        <v>163</v>
      </c>
      <c r="D186" s="50" t="s">
        <v>27</v>
      </c>
      <c r="E186" s="51">
        <v>1480</v>
      </c>
      <c r="F186" s="51">
        <v>148014</v>
      </c>
      <c r="G186" s="54" t="s">
        <v>181</v>
      </c>
      <c r="H186" s="52">
        <v>0</v>
      </c>
      <c r="I186" s="52">
        <v>0</v>
      </c>
      <c r="J186" s="52">
        <v>0</v>
      </c>
      <c r="K186" s="52">
        <v>0</v>
      </c>
      <c r="L186" s="53" t="s">
        <v>42</v>
      </c>
      <c r="M186" s="52">
        <v>22.728259999999999</v>
      </c>
      <c r="N186" s="52">
        <v>0</v>
      </c>
      <c r="O186" s="52">
        <v>0.1225</v>
      </c>
      <c r="P186" s="52">
        <v>0</v>
      </c>
      <c r="Q186" s="53" t="s">
        <v>42</v>
      </c>
      <c r="R186" s="52">
        <v>0</v>
      </c>
      <c r="S186" s="52">
        <v>22.850760000000001</v>
      </c>
      <c r="T186" s="52">
        <v>-22.850760000000001</v>
      </c>
      <c r="U186" s="66" t="s">
        <v>42</v>
      </c>
      <c r="V186" s="52">
        <v>22.850760000000001</v>
      </c>
    </row>
    <row r="187" spans="1:22" ht="13.05" customHeight="1" x14ac:dyDescent="0.3">
      <c r="A187" s="50" t="s">
        <v>44</v>
      </c>
      <c r="B187" s="50" t="s">
        <v>78</v>
      </c>
      <c r="C187" s="50" t="s">
        <v>163</v>
      </c>
      <c r="D187" s="50" t="s">
        <v>27</v>
      </c>
      <c r="E187" s="51">
        <v>1480</v>
      </c>
      <c r="F187" s="51">
        <v>148016</v>
      </c>
      <c r="G187" s="54" t="s">
        <v>328</v>
      </c>
      <c r="H187" s="52">
        <v>0</v>
      </c>
      <c r="I187" s="52">
        <v>0</v>
      </c>
      <c r="J187" s="52">
        <v>0</v>
      </c>
      <c r="K187" s="52">
        <v>0</v>
      </c>
      <c r="L187" s="53" t="s">
        <v>42</v>
      </c>
      <c r="M187" s="52">
        <v>0</v>
      </c>
      <c r="N187" s="52">
        <v>0</v>
      </c>
      <c r="O187" s="52">
        <v>1.075</v>
      </c>
      <c r="P187" s="52">
        <v>0</v>
      </c>
      <c r="Q187" s="53" t="s">
        <v>42</v>
      </c>
      <c r="R187" s="52">
        <v>0</v>
      </c>
      <c r="S187" s="52">
        <v>1.075</v>
      </c>
      <c r="T187" s="52">
        <v>-1.075</v>
      </c>
      <c r="U187" s="66" t="s">
        <v>42</v>
      </c>
      <c r="V187" s="52">
        <v>1.075</v>
      </c>
    </row>
    <row r="188" spans="1:22" ht="13.05" customHeight="1" x14ac:dyDescent="0.3">
      <c r="A188" s="50" t="s">
        <v>44</v>
      </c>
      <c r="B188" s="50" t="s">
        <v>78</v>
      </c>
      <c r="C188" s="50" t="s">
        <v>163</v>
      </c>
      <c r="D188" s="50" t="s">
        <v>27</v>
      </c>
      <c r="E188" s="51">
        <v>1480</v>
      </c>
      <c r="F188" s="51">
        <v>148024</v>
      </c>
      <c r="G188" s="54" t="s">
        <v>180</v>
      </c>
      <c r="H188" s="52">
        <v>0</v>
      </c>
      <c r="I188" s="52">
        <v>0</v>
      </c>
      <c r="J188" s="52">
        <v>0</v>
      </c>
      <c r="K188" s="52">
        <v>0</v>
      </c>
      <c r="L188" s="53" t="s">
        <v>42</v>
      </c>
      <c r="M188" s="52">
        <v>1.88459</v>
      </c>
      <c r="N188" s="52">
        <v>0</v>
      </c>
      <c r="O188" s="52">
        <v>0</v>
      </c>
      <c r="P188" s="52">
        <v>0</v>
      </c>
      <c r="Q188" s="53" t="s">
        <v>42</v>
      </c>
      <c r="R188" s="52">
        <v>0</v>
      </c>
      <c r="S188" s="52">
        <v>1.88459</v>
      </c>
      <c r="T188" s="52">
        <v>-1.88459</v>
      </c>
      <c r="U188" s="66" t="s">
        <v>42</v>
      </c>
      <c r="V188" s="52">
        <v>1.88459</v>
      </c>
    </row>
    <row r="189" spans="1:22" ht="13.05" customHeight="1" x14ac:dyDescent="0.3">
      <c r="A189" s="50" t="s">
        <v>44</v>
      </c>
      <c r="B189" s="50" t="s">
        <v>78</v>
      </c>
      <c r="C189" s="50" t="s">
        <v>163</v>
      </c>
      <c r="D189" s="50" t="s">
        <v>27</v>
      </c>
      <c r="E189" s="51">
        <v>1480</v>
      </c>
      <c r="F189" s="51">
        <v>148025</v>
      </c>
      <c r="G189" s="54" t="s">
        <v>327</v>
      </c>
      <c r="H189" s="52">
        <v>0</v>
      </c>
      <c r="I189" s="52">
        <v>0</v>
      </c>
      <c r="J189" s="52">
        <v>0</v>
      </c>
      <c r="K189" s="52">
        <v>0</v>
      </c>
      <c r="L189" s="53" t="s">
        <v>42</v>
      </c>
      <c r="M189" s="52">
        <v>5.7551199999999998</v>
      </c>
      <c r="N189" s="52">
        <v>0</v>
      </c>
      <c r="O189" s="52">
        <v>0</v>
      </c>
      <c r="P189" s="52">
        <v>0</v>
      </c>
      <c r="Q189" s="53" t="s">
        <v>42</v>
      </c>
      <c r="R189" s="52">
        <v>0</v>
      </c>
      <c r="S189" s="52">
        <v>5.7551199999999998</v>
      </c>
      <c r="T189" s="52">
        <v>-5.7551199999999998</v>
      </c>
      <c r="U189" s="66" t="s">
        <v>42</v>
      </c>
      <c r="V189" s="52">
        <v>5.7551199999999998</v>
      </c>
    </row>
    <row r="190" spans="1:22" ht="13.05" customHeight="1" x14ac:dyDescent="0.3">
      <c r="A190" s="50" t="s">
        <v>44</v>
      </c>
      <c r="B190" s="50" t="s">
        <v>78</v>
      </c>
      <c r="C190" s="50" t="s">
        <v>163</v>
      </c>
      <c r="D190" s="50" t="s">
        <v>27</v>
      </c>
      <c r="E190" s="51">
        <v>1480</v>
      </c>
      <c r="F190" s="51">
        <v>148026</v>
      </c>
      <c r="G190" s="54" t="s">
        <v>179</v>
      </c>
      <c r="H190" s="52">
        <v>0</v>
      </c>
      <c r="I190" s="52">
        <v>0</v>
      </c>
      <c r="J190" s="52">
        <v>0</v>
      </c>
      <c r="K190" s="52">
        <v>0</v>
      </c>
      <c r="L190" s="53" t="s">
        <v>42</v>
      </c>
      <c r="M190" s="52">
        <v>320.43948999999998</v>
      </c>
      <c r="N190" s="52">
        <v>5.4354699999999996</v>
      </c>
      <c r="O190" s="52">
        <v>124.04884</v>
      </c>
      <c r="P190" s="52">
        <v>0</v>
      </c>
      <c r="Q190" s="53" t="s">
        <v>42</v>
      </c>
      <c r="R190" s="52">
        <v>0</v>
      </c>
      <c r="S190" s="52">
        <v>449.92380000000003</v>
      </c>
      <c r="T190" s="52">
        <v>-449.92380000000003</v>
      </c>
      <c r="U190" s="66" t="s">
        <v>42</v>
      </c>
      <c r="V190" s="52">
        <v>449.92379999999991</v>
      </c>
    </row>
    <row r="191" spans="1:22" ht="13.05" customHeight="1" x14ac:dyDescent="0.3">
      <c r="A191" s="50" t="s">
        <v>44</v>
      </c>
      <c r="B191" s="50" t="s">
        <v>78</v>
      </c>
      <c r="C191" s="50" t="s">
        <v>163</v>
      </c>
      <c r="D191" s="50" t="s">
        <v>27</v>
      </c>
      <c r="E191" s="51">
        <v>1480</v>
      </c>
      <c r="F191" s="51">
        <v>148028</v>
      </c>
      <c r="G191" s="54" t="s">
        <v>178</v>
      </c>
      <c r="H191" s="52">
        <v>0</v>
      </c>
      <c r="I191" s="52">
        <v>0</v>
      </c>
      <c r="J191" s="52">
        <v>0</v>
      </c>
      <c r="K191" s="52">
        <v>0</v>
      </c>
      <c r="L191" s="53" t="s">
        <v>42</v>
      </c>
      <c r="M191" s="52">
        <v>192.79655</v>
      </c>
      <c r="N191" s="52">
        <v>0.74375000000000002</v>
      </c>
      <c r="O191" s="52">
        <v>58.211060000000003</v>
      </c>
      <c r="P191" s="52">
        <v>0</v>
      </c>
      <c r="Q191" s="53" t="s">
        <v>42</v>
      </c>
      <c r="R191" s="52">
        <v>0</v>
      </c>
      <c r="S191" s="52">
        <v>251.75136000000009</v>
      </c>
      <c r="T191" s="52">
        <v>-251.75136000000009</v>
      </c>
      <c r="U191" s="66" t="s">
        <v>42</v>
      </c>
      <c r="V191" s="52">
        <v>251.75136000000001</v>
      </c>
    </row>
    <row r="192" spans="1:22" ht="13.05" customHeight="1" x14ac:dyDescent="0.3">
      <c r="A192" s="50" t="s">
        <v>44</v>
      </c>
      <c r="B192" s="50" t="s">
        <v>78</v>
      </c>
      <c r="C192" s="50" t="s">
        <v>163</v>
      </c>
      <c r="D192" s="50" t="s">
        <v>27</v>
      </c>
      <c r="E192" s="51">
        <v>1480</v>
      </c>
      <c r="F192" s="51">
        <v>148044</v>
      </c>
      <c r="G192" s="54" t="s">
        <v>177</v>
      </c>
      <c r="H192" s="52">
        <v>0</v>
      </c>
      <c r="I192" s="52">
        <v>0</v>
      </c>
      <c r="J192" s="52">
        <v>0</v>
      </c>
      <c r="K192" s="52">
        <v>0</v>
      </c>
      <c r="L192" s="53" t="s">
        <v>42</v>
      </c>
      <c r="M192" s="52">
        <v>55.144839999999988</v>
      </c>
      <c r="N192" s="52">
        <v>0</v>
      </c>
      <c r="O192" s="52">
        <v>8.6771300000000018</v>
      </c>
      <c r="P192" s="52">
        <v>0</v>
      </c>
      <c r="Q192" s="53" t="s">
        <v>42</v>
      </c>
      <c r="R192" s="52">
        <v>0</v>
      </c>
      <c r="S192" s="52">
        <v>63.82197</v>
      </c>
      <c r="T192" s="52">
        <v>-63.82197</v>
      </c>
      <c r="U192" s="66" t="s">
        <v>42</v>
      </c>
      <c r="V192" s="52">
        <v>63.82197</v>
      </c>
    </row>
    <row r="193" spans="1:22" ht="13.05" customHeight="1" x14ac:dyDescent="0.3">
      <c r="A193" s="50" t="s">
        <v>44</v>
      </c>
      <c r="B193" s="50" t="s">
        <v>78</v>
      </c>
      <c r="C193" s="50" t="s">
        <v>163</v>
      </c>
      <c r="D193" s="50" t="s">
        <v>27</v>
      </c>
      <c r="E193" s="51">
        <v>1480</v>
      </c>
      <c r="F193" s="51">
        <v>148048</v>
      </c>
      <c r="G193" s="54" t="s">
        <v>326</v>
      </c>
      <c r="H193" s="52">
        <v>0</v>
      </c>
      <c r="I193" s="52">
        <v>0</v>
      </c>
      <c r="J193" s="52">
        <v>0</v>
      </c>
      <c r="K193" s="52">
        <v>0</v>
      </c>
      <c r="L193" s="53" t="s">
        <v>42</v>
      </c>
      <c r="M193" s="52">
        <v>0</v>
      </c>
      <c r="N193" s="52">
        <v>0</v>
      </c>
      <c r="O193" s="52">
        <v>0.2064</v>
      </c>
      <c r="P193" s="52">
        <v>0</v>
      </c>
      <c r="Q193" s="53" t="s">
        <v>42</v>
      </c>
      <c r="R193" s="52">
        <v>0</v>
      </c>
      <c r="S193" s="52">
        <v>0.2064</v>
      </c>
      <c r="T193" s="52">
        <v>-0.2064</v>
      </c>
      <c r="U193" s="66" t="s">
        <v>42</v>
      </c>
      <c r="V193" s="52">
        <v>0.2064</v>
      </c>
    </row>
    <row r="194" spans="1:22" ht="13.05" customHeight="1" x14ac:dyDescent="0.3">
      <c r="A194" s="50" t="s">
        <v>44</v>
      </c>
      <c r="B194" s="50" t="s">
        <v>78</v>
      </c>
      <c r="C194" s="50" t="s">
        <v>163</v>
      </c>
      <c r="D194" s="50" t="s">
        <v>27</v>
      </c>
      <c r="E194" s="51">
        <v>1480</v>
      </c>
      <c r="F194" s="51">
        <v>148051</v>
      </c>
      <c r="G194" s="54" t="s">
        <v>176</v>
      </c>
      <c r="H194" s="52">
        <v>0</v>
      </c>
      <c r="I194" s="52">
        <v>0</v>
      </c>
      <c r="J194" s="52">
        <v>0</v>
      </c>
      <c r="K194" s="52">
        <v>0</v>
      </c>
      <c r="L194" s="53" t="s">
        <v>42</v>
      </c>
      <c r="M194" s="52">
        <v>5.1397899999999987</v>
      </c>
      <c r="N194" s="52">
        <v>0</v>
      </c>
      <c r="O194" s="52">
        <v>0</v>
      </c>
      <c r="P194" s="52">
        <v>0</v>
      </c>
      <c r="Q194" s="53" t="s">
        <v>42</v>
      </c>
      <c r="R194" s="52">
        <v>0</v>
      </c>
      <c r="S194" s="52">
        <v>5.1397899999999987</v>
      </c>
      <c r="T194" s="52">
        <v>-5.1397899999999987</v>
      </c>
      <c r="U194" s="66" t="s">
        <v>42</v>
      </c>
      <c r="V194" s="52">
        <v>5.1397899999999987</v>
      </c>
    </row>
    <row r="195" spans="1:22" ht="13.05" customHeight="1" x14ac:dyDescent="0.3">
      <c r="A195" s="50" t="s">
        <v>44</v>
      </c>
      <c r="B195" s="50" t="s">
        <v>78</v>
      </c>
      <c r="C195" s="50" t="s">
        <v>163</v>
      </c>
      <c r="D195" s="50" t="s">
        <v>27</v>
      </c>
      <c r="E195" s="51">
        <v>1480</v>
      </c>
      <c r="F195" s="51">
        <v>148052</v>
      </c>
      <c r="G195" s="54" t="s">
        <v>325</v>
      </c>
      <c r="H195" s="52">
        <v>0</v>
      </c>
      <c r="I195" s="52">
        <v>0</v>
      </c>
      <c r="J195" s="52">
        <v>0</v>
      </c>
      <c r="K195" s="52">
        <v>0</v>
      </c>
      <c r="L195" s="53" t="s">
        <v>42</v>
      </c>
      <c r="M195" s="52">
        <v>0.11083999999999999</v>
      </c>
      <c r="N195" s="52">
        <v>0</v>
      </c>
      <c r="O195" s="52">
        <v>0</v>
      </c>
      <c r="P195" s="52">
        <v>0</v>
      </c>
      <c r="Q195" s="53" t="s">
        <v>42</v>
      </c>
      <c r="R195" s="52">
        <v>0</v>
      </c>
      <c r="S195" s="52">
        <v>0.11083999999999999</v>
      </c>
      <c r="T195" s="52">
        <v>-0.11083999999999999</v>
      </c>
      <c r="U195" s="66" t="s">
        <v>42</v>
      </c>
      <c r="V195" s="52">
        <v>0.11083999999999999</v>
      </c>
    </row>
    <row r="196" spans="1:22" ht="13.05" customHeight="1" x14ac:dyDescent="0.3">
      <c r="A196" s="50" t="s">
        <v>44</v>
      </c>
      <c r="B196" s="50" t="s">
        <v>78</v>
      </c>
      <c r="C196" s="50" t="s">
        <v>163</v>
      </c>
      <c r="D196" s="50" t="s">
        <v>27</v>
      </c>
      <c r="E196" s="51">
        <v>1480</v>
      </c>
      <c r="F196" s="51">
        <v>148053</v>
      </c>
      <c r="G196" s="54" t="s">
        <v>175</v>
      </c>
      <c r="H196" s="52">
        <v>0</v>
      </c>
      <c r="I196" s="52">
        <v>0</v>
      </c>
      <c r="J196" s="52">
        <v>0</v>
      </c>
      <c r="K196" s="52">
        <v>0</v>
      </c>
      <c r="L196" s="53" t="s">
        <v>42</v>
      </c>
      <c r="M196" s="52">
        <v>51.017169999999993</v>
      </c>
      <c r="N196" s="52">
        <v>0</v>
      </c>
      <c r="O196" s="52">
        <v>1.0960000000000001</v>
      </c>
      <c r="P196" s="52">
        <v>0</v>
      </c>
      <c r="Q196" s="53" t="s">
        <v>42</v>
      </c>
      <c r="R196" s="52">
        <v>0</v>
      </c>
      <c r="S196" s="52">
        <v>52.113169999999997</v>
      </c>
      <c r="T196" s="52">
        <v>-52.113169999999997</v>
      </c>
      <c r="U196" s="66" t="s">
        <v>42</v>
      </c>
      <c r="V196" s="52">
        <v>52.113169999999997</v>
      </c>
    </row>
    <row r="197" spans="1:22" ht="13.05" customHeight="1" x14ac:dyDescent="0.3">
      <c r="A197" s="50" t="s">
        <v>44</v>
      </c>
      <c r="B197" s="50" t="s">
        <v>78</v>
      </c>
      <c r="C197" s="50" t="s">
        <v>163</v>
      </c>
      <c r="D197" s="50" t="s">
        <v>27</v>
      </c>
      <c r="E197" s="51">
        <v>1480</v>
      </c>
      <c r="F197" s="51">
        <v>148055</v>
      </c>
      <c r="G197" s="54" t="s">
        <v>324</v>
      </c>
      <c r="H197" s="52">
        <v>0</v>
      </c>
      <c r="I197" s="52">
        <v>0</v>
      </c>
      <c r="J197" s="52">
        <v>0</v>
      </c>
      <c r="K197" s="52">
        <v>0</v>
      </c>
      <c r="L197" s="53" t="s">
        <v>42</v>
      </c>
      <c r="M197" s="52">
        <v>6.2288899999999998</v>
      </c>
      <c r="N197" s="52">
        <v>0</v>
      </c>
      <c r="O197" s="52">
        <v>0.39415</v>
      </c>
      <c r="P197" s="52">
        <v>0</v>
      </c>
      <c r="Q197" s="53" t="s">
        <v>42</v>
      </c>
      <c r="R197" s="52">
        <v>0</v>
      </c>
      <c r="S197" s="52">
        <v>6.6230399999999996</v>
      </c>
      <c r="T197" s="52">
        <v>-6.6230399999999996</v>
      </c>
      <c r="U197" s="66" t="s">
        <v>42</v>
      </c>
      <c r="V197" s="52">
        <v>6.6230399999999996</v>
      </c>
    </row>
    <row r="198" spans="1:22" ht="13.05" customHeight="1" x14ac:dyDescent="0.3">
      <c r="A198" s="50" t="s">
        <v>44</v>
      </c>
      <c r="B198" s="50" t="s">
        <v>78</v>
      </c>
      <c r="C198" s="50" t="s">
        <v>163</v>
      </c>
      <c r="D198" s="50" t="s">
        <v>27</v>
      </c>
      <c r="E198" s="51">
        <v>1480</v>
      </c>
      <c r="F198" s="51">
        <v>148062</v>
      </c>
      <c r="G198" s="54" t="s">
        <v>173</v>
      </c>
      <c r="H198" s="52">
        <v>0</v>
      </c>
      <c r="I198" s="52">
        <v>0</v>
      </c>
      <c r="J198" s="52">
        <v>0</v>
      </c>
      <c r="K198" s="52">
        <v>0</v>
      </c>
      <c r="L198" s="53" t="s">
        <v>42</v>
      </c>
      <c r="M198" s="52">
        <v>34.166749999999993</v>
      </c>
      <c r="N198" s="52">
        <v>0</v>
      </c>
      <c r="O198" s="52">
        <v>21.105599999999999</v>
      </c>
      <c r="P198" s="52">
        <v>0</v>
      </c>
      <c r="Q198" s="53" t="s">
        <v>42</v>
      </c>
      <c r="R198" s="52">
        <v>0</v>
      </c>
      <c r="S198" s="52">
        <v>55.272350000000003</v>
      </c>
      <c r="T198" s="52">
        <v>-55.272350000000003</v>
      </c>
      <c r="U198" s="66" t="s">
        <v>42</v>
      </c>
      <c r="V198" s="52">
        <v>55.27235000000001</v>
      </c>
    </row>
    <row r="199" spans="1:22" ht="13.05" customHeight="1" x14ac:dyDescent="0.3">
      <c r="A199" s="50" t="s">
        <v>44</v>
      </c>
      <c r="B199" s="50" t="s">
        <v>78</v>
      </c>
      <c r="C199" s="50" t="s">
        <v>163</v>
      </c>
      <c r="D199" s="50" t="s">
        <v>27</v>
      </c>
      <c r="E199" s="51">
        <v>1480</v>
      </c>
      <c r="F199" s="51">
        <v>148064</v>
      </c>
      <c r="G199" s="54" t="s">
        <v>171</v>
      </c>
      <c r="H199" s="52">
        <v>0</v>
      </c>
      <c r="I199" s="52">
        <v>0</v>
      </c>
      <c r="J199" s="52">
        <v>0</v>
      </c>
      <c r="K199" s="52">
        <v>0</v>
      </c>
      <c r="L199" s="53" t="s">
        <v>42</v>
      </c>
      <c r="M199" s="52">
        <v>22.306419999999999</v>
      </c>
      <c r="N199" s="52">
        <v>0</v>
      </c>
      <c r="O199" s="52">
        <v>2.2876400000000001</v>
      </c>
      <c r="P199" s="52">
        <v>0</v>
      </c>
      <c r="Q199" s="53" t="s">
        <v>42</v>
      </c>
      <c r="R199" s="52">
        <v>0</v>
      </c>
      <c r="S199" s="52">
        <v>24.59406000000001</v>
      </c>
      <c r="T199" s="52">
        <v>-24.59406000000001</v>
      </c>
      <c r="U199" s="66" t="s">
        <v>42</v>
      </c>
      <c r="V199" s="52">
        <v>24.594059999999999</v>
      </c>
    </row>
    <row r="200" spans="1:22" ht="13.05" customHeight="1" x14ac:dyDescent="0.3">
      <c r="A200" s="50" t="s">
        <v>44</v>
      </c>
      <c r="B200" s="50" t="s">
        <v>78</v>
      </c>
      <c r="C200" s="50" t="s">
        <v>163</v>
      </c>
      <c r="D200" s="50" t="s">
        <v>27</v>
      </c>
      <c r="E200" s="51">
        <v>1480</v>
      </c>
      <c r="F200" s="51">
        <v>148072</v>
      </c>
      <c r="G200" s="54" t="s">
        <v>170</v>
      </c>
      <c r="H200" s="52">
        <v>0</v>
      </c>
      <c r="I200" s="52">
        <v>0</v>
      </c>
      <c r="J200" s="52">
        <v>0</v>
      </c>
      <c r="K200" s="52">
        <v>0</v>
      </c>
      <c r="L200" s="53" t="s">
        <v>42</v>
      </c>
      <c r="M200" s="52">
        <v>49.533119999999997</v>
      </c>
      <c r="N200" s="52">
        <v>0</v>
      </c>
      <c r="O200" s="52">
        <v>10.2164</v>
      </c>
      <c r="P200" s="52">
        <v>0</v>
      </c>
      <c r="Q200" s="53" t="s">
        <v>42</v>
      </c>
      <c r="R200" s="52">
        <v>0</v>
      </c>
      <c r="S200" s="52">
        <v>59.749519999999997</v>
      </c>
      <c r="T200" s="52">
        <v>-59.749519999999997</v>
      </c>
      <c r="U200" s="66" t="s">
        <v>42</v>
      </c>
      <c r="V200" s="52">
        <v>59.749519999999997</v>
      </c>
    </row>
    <row r="201" spans="1:22" ht="13.05" customHeight="1" x14ac:dyDescent="0.3">
      <c r="A201" s="50" t="s">
        <v>44</v>
      </c>
      <c r="B201" s="50" t="s">
        <v>78</v>
      </c>
      <c r="C201" s="50" t="s">
        <v>163</v>
      </c>
      <c r="D201" s="50" t="s">
        <v>27</v>
      </c>
      <c r="E201" s="51">
        <v>1480</v>
      </c>
      <c r="F201" s="51">
        <v>148073</v>
      </c>
      <c r="G201" s="54" t="s">
        <v>323</v>
      </c>
      <c r="H201" s="52">
        <v>0</v>
      </c>
      <c r="I201" s="52">
        <v>0</v>
      </c>
      <c r="J201" s="52">
        <v>0</v>
      </c>
      <c r="K201" s="52">
        <v>0</v>
      </c>
      <c r="L201" s="53" t="s">
        <v>42</v>
      </c>
      <c r="M201" s="52">
        <v>0</v>
      </c>
      <c r="N201" s="52">
        <v>0</v>
      </c>
      <c r="O201" s="52">
        <v>0</v>
      </c>
      <c r="P201" s="52">
        <v>0</v>
      </c>
      <c r="Q201" s="53" t="s">
        <v>42</v>
      </c>
      <c r="R201" s="52">
        <v>0</v>
      </c>
      <c r="S201" s="52">
        <v>0</v>
      </c>
      <c r="T201" s="52">
        <v>0</v>
      </c>
      <c r="U201" s="66" t="s">
        <v>42</v>
      </c>
      <c r="V201" s="52">
        <v>0</v>
      </c>
    </row>
    <row r="202" spans="1:22" ht="13.05" customHeight="1" x14ac:dyDescent="0.3">
      <c r="A202" s="50" t="s">
        <v>44</v>
      </c>
      <c r="B202" s="50" t="s">
        <v>78</v>
      </c>
      <c r="C202" s="50" t="s">
        <v>163</v>
      </c>
      <c r="D202" s="50" t="s">
        <v>27</v>
      </c>
      <c r="E202" s="51">
        <v>1480</v>
      </c>
      <c r="F202" s="51">
        <v>148075</v>
      </c>
      <c r="G202" s="54" t="s">
        <v>169</v>
      </c>
      <c r="H202" s="52">
        <v>0</v>
      </c>
      <c r="I202" s="52">
        <v>0</v>
      </c>
      <c r="J202" s="52">
        <v>0</v>
      </c>
      <c r="K202" s="52">
        <v>0</v>
      </c>
      <c r="L202" s="53" t="s">
        <v>42</v>
      </c>
      <c r="M202" s="52">
        <v>115.53879000000001</v>
      </c>
      <c r="N202" s="52">
        <v>0</v>
      </c>
      <c r="O202" s="52">
        <v>1.2750900000000001</v>
      </c>
      <c r="P202" s="52">
        <v>0</v>
      </c>
      <c r="Q202" s="53" t="s">
        <v>42</v>
      </c>
      <c r="R202" s="52">
        <v>0</v>
      </c>
      <c r="S202" s="52">
        <v>116.81388</v>
      </c>
      <c r="T202" s="52">
        <v>-116.81388</v>
      </c>
      <c r="U202" s="66" t="s">
        <v>42</v>
      </c>
      <c r="V202" s="52">
        <v>116.81388</v>
      </c>
    </row>
    <row r="203" spans="1:22" ht="13.05" customHeight="1" thickBot="1" x14ac:dyDescent="0.35">
      <c r="A203" s="50" t="s">
        <v>44</v>
      </c>
      <c r="B203" s="50" t="s">
        <v>78</v>
      </c>
      <c r="C203" s="50" t="s">
        <v>163</v>
      </c>
      <c r="D203" s="50" t="s">
        <v>27</v>
      </c>
      <c r="E203" s="51">
        <v>1480</v>
      </c>
      <c r="F203" s="51">
        <v>148091</v>
      </c>
      <c r="G203" s="54" t="s">
        <v>168</v>
      </c>
      <c r="H203" s="52">
        <v>0</v>
      </c>
      <c r="I203" s="52">
        <v>0</v>
      </c>
      <c r="J203" s="52">
        <v>0</v>
      </c>
      <c r="K203" s="52">
        <v>0</v>
      </c>
      <c r="L203" s="53" t="s">
        <v>42</v>
      </c>
      <c r="M203" s="52">
        <v>88.013370000000009</v>
      </c>
      <c r="N203" s="52">
        <v>2.74763</v>
      </c>
      <c r="O203" s="52">
        <v>97.587509999999995</v>
      </c>
      <c r="P203" s="52">
        <v>0</v>
      </c>
      <c r="Q203" s="53" t="s">
        <v>42</v>
      </c>
      <c r="R203" s="52">
        <v>0</v>
      </c>
      <c r="S203" s="52">
        <v>188.34851</v>
      </c>
      <c r="T203" s="52">
        <v>-188.34851</v>
      </c>
      <c r="U203" s="66" t="s">
        <v>42</v>
      </c>
      <c r="V203" s="52">
        <v>188.34851</v>
      </c>
    </row>
    <row r="204" spans="1:22" ht="13.05" customHeight="1" thickBot="1" x14ac:dyDescent="0.35">
      <c r="A204" s="50" t="s">
        <v>44</v>
      </c>
      <c r="B204" s="50" t="s">
        <v>78</v>
      </c>
      <c r="C204" s="50" t="s">
        <v>163</v>
      </c>
      <c r="D204" s="50" t="s">
        <v>27</v>
      </c>
      <c r="E204" s="51">
        <v>1480</v>
      </c>
      <c r="F204" s="48" t="s">
        <v>45</v>
      </c>
      <c r="G204" s="47"/>
      <c r="H204" s="45">
        <v>1429.8</v>
      </c>
      <c r="I204" s="45">
        <v>0</v>
      </c>
      <c r="J204" s="45">
        <v>855.13343000000009</v>
      </c>
      <c r="K204" s="45">
        <v>0</v>
      </c>
      <c r="L204" s="46" t="s">
        <v>42</v>
      </c>
      <c r="M204" s="45">
        <v>1010.75289</v>
      </c>
      <c r="N204" s="45">
        <v>8.92685</v>
      </c>
      <c r="O204" s="45">
        <v>327.08722999999998</v>
      </c>
      <c r="P204" s="45">
        <v>0</v>
      </c>
      <c r="Q204" s="46" t="s">
        <v>42</v>
      </c>
      <c r="R204" s="45">
        <v>2284.93343</v>
      </c>
      <c r="S204" s="45">
        <v>1346.7669699999999</v>
      </c>
      <c r="T204" s="45">
        <v>938.16645999999992</v>
      </c>
      <c r="U204" s="64">
        <v>0.41058809315070499</v>
      </c>
      <c r="V204" s="45">
        <v>1346.7669699999999</v>
      </c>
    </row>
    <row r="205" spans="1:22" ht="13.05" customHeight="1" x14ac:dyDescent="0.3">
      <c r="A205" s="50" t="s">
        <v>44</v>
      </c>
      <c r="B205" s="50" t="s">
        <v>78</v>
      </c>
      <c r="C205" s="50" t="s">
        <v>163</v>
      </c>
      <c r="D205" s="50" t="s">
        <v>27</v>
      </c>
      <c r="E205" s="51">
        <v>1630</v>
      </c>
      <c r="F205" s="51">
        <v>163017</v>
      </c>
      <c r="G205" s="54" t="s">
        <v>166</v>
      </c>
      <c r="H205" s="52">
        <v>0</v>
      </c>
      <c r="I205" s="52">
        <v>0</v>
      </c>
      <c r="J205" s="52">
        <v>0</v>
      </c>
      <c r="K205" s="52">
        <v>0</v>
      </c>
      <c r="L205" s="53" t="s">
        <v>42</v>
      </c>
      <c r="M205" s="52">
        <v>32.193980000000003</v>
      </c>
      <c r="N205" s="52">
        <v>0</v>
      </c>
      <c r="O205" s="52">
        <v>0</v>
      </c>
      <c r="P205" s="52">
        <v>0</v>
      </c>
      <c r="Q205" s="53" t="s">
        <v>42</v>
      </c>
      <c r="R205" s="52">
        <v>0</v>
      </c>
      <c r="S205" s="52">
        <v>32.193980000000003</v>
      </c>
      <c r="T205" s="52">
        <v>-32.193980000000003</v>
      </c>
      <c r="U205" s="66" t="s">
        <v>42</v>
      </c>
      <c r="V205" s="52">
        <v>32.193980000000003</v>
      </c>
    </row>
    <row r="206" spans="1:22" ht="13.05" customHeight="1" thickBot="1" x14ac:dyDescent="0.35">
      <c r="A206" s="50" t="s">
        <v>44</v>
      </c>
      <c r="B206" s="50" t="s">
        <v>78</v>
      </c>
      <c r="C206" s="50" t="s">
        <v>163</v>
      </c>
      <c r="D206" s="50" t="s">
        <v>27</v>
      </c>
      <c r="E206" s="51">
        <v>1630</v>
      </c>
      <c r="F206" s="51">
        <v>163019</v>
      </c>
      <c r="G206" s="54" t="s">
        <v>165</v>
      </c>
      <c r="H206" s="52">
        <v>0</v>
      </c>
      <c r="I206" s="52">
        <v>0</v>
      </c>
      <c r="J206" s="52">
        <v>0</v>
      </c>
      <c r="K206" s="52">
        <v>0</v>
      </c>
      <c r="L206" s="53" t="s">
        <v>42</v>
      </c>
      <c r="M206" s="52">
        <v>30.723680000000002</v>
      </c>
      <c r="N206" s="52">
        <v>0</v>
      </c>
      <c r="O206" s="52">
        <v>0</v>
      </c>
      <c r="P206" s="52">
        <v>0</v>
      </c>
      <c r="Q206" s="53" t="s">
        <v>42</v>
      </c>
      <c r="R206" s="52">
        <v>0</v>
      </c>
      <c r="S206" s="52">
        <v>30.723680000000002</v>
      </c>
      <c r="T206" s="52">
        <v>-30.723680000000002</v>
      </c>
      <c r="U206" s="66" t="s">
        <v>42</v>
      </c>
      <c r="V206" s="52">
        <v>30.723680000000002</v>
      </c>
    </row>
    <row r="207" spans="1:22" ht="13.05" customHeight="1" thickBot="1" x14ac:dyDescent="0.35">
      <c r="A207" s="50" t="s">
        <v>44</v>
      </c>
      <c r="B207" s="50" t="s">
        <v>78</v>
      </c>
      <c r="C207" s="50" t="s">
        <v>163</v>
      </c>
      <c r="D207" s="50" t="s">
        <v>27</v>
      </c>
      <c r="E207" s="51">
        <v>1630</v>
      </c>
      <c r="F207" s="48" t="s">
        <v>45</v>
      </c>
      <c r="G207" s="47"/>
      <c r="H207" s="45">
        <v>0</v>
      </c>
      <c r="I207" s="45">
        <v>0</v>
      </c>
      <c r="J207" s="45">
        <v>0</v>
      </c>
      <c r="K207" s="45">
        <v>0</v>
      </c>
      <c r="L207" s="46" t="s">
        <v>42</v>
      </c>
      <c r="M207" s="45">
        <v>62.917659999999998</v>
      </c>
      <c r="N207" s="45">
        <v>0</v>
      </c>
      <c r="O207" s="45">
        <v>0</v>
      </c>
      <c r="P207" s="45">
        <v>0</v>
      </c>
      <c r="Q207" s="46" t="s">
        <v>42</v>
      </c>
      <c r="R207" s="45">
        <v>0</v>
      </c>
      <c r="S207" s="45">
        <v>62.917660000000012</v>
      </c>
      <c r="T207" s="45">
        <v>-62.917660000000012</v>
      </c>
      <c r="U207" s="65" t="s">
        <v>42</v>
      </c>
      <c r="V207" s="45">
        <v>62.917659999999998</v>
      </c>
    </row>
    <row r="208" spans="1:22" ht="13.05" customHeight="1" x14ac:dyDescent="0.3">
      <c r="A208" s="50" t="s">
        <v>44</v>
      </c>
      <c r="B208" s="50" t="s">
        <v>78</v>
      </c>
      <c r="C208" s="50" t="s">
        <v>163</v>
      </c>
      <c r="D208" s="50" t="s">
        <v>27</v>
      </c>
      <c r="E208" s="51">
        <v>1650</v>
      </c>
      <c r="F208" s="51">
        <v>165000</v>
      </c>
      <c r="G208" s="54" t="s">
        <v>164</v>
      </c>
      <c r="H208" s="52">
        <v>257.60000000000002</v>
      </c>
      <c r="I208" s="52">
        <v>0</v>
      </c>
      <c r="J208" s="52">
        <v>0</v>
      </c>
      <c r="K208" s="52">
        <v>0</v>
      </c>
      <c r="L208" s="53" t="s">
        <v>42</v>
      </c>
      <c r="M208" s="52">
        <v>0</v>
      </c>
      <c r="N208" s="52">
        <v>0</v>
      </c>
      <c r="O208" s="52">
        <v>0</v>
      </c>
      <c r="P208" s="52">
        <v>0</v>
      </c>
      <c r="Q208" s="53" t="s">
        <v>42</v>
      </c>
      <c r="R208" s="52">
        <v>257.60000000000002</v>
      </c>
      <c r="S208" s="52">
        <v>0</v>
      </c>
      <c r="T208" s="52">
        <v>257.60000000000002</v>
      </c>
      <c r="U208" s="68">
        <v>1</v>
      </c>
      <c r="V208" s="52">
        <v>0</v>
      </c>
    </row>
    <row r="209" spans="1:22" ht="13.05" customHeight="1" thickBot="1" x14ac:dyDescent="0.35">
      <c r="A209" s="50" t="s">
        <v>44</v>
      </c>
      <c r="B209" s="50" t="s">
        <v>78</v>
      </c>
      <c r="C209" s="50" t="s">
        <v>163</v>
      </c>
      <c r="D209" s="50" t="s">
        <v>27</v>
      </c>
      <c r="E209" s="51">
        <v>1650</v>
      </c>
      <c r="F209" s="51">
        <v>165025</v>
      </c>
      <c r="G209" s="54" t="s">
        <v>322</v>
      </c>
      <c r="H209" s="52">
        <v>0</v>
      </c>
      <c r="I209" s="52">
        <v>0</v>
      </c>
      <c r="J209" s="52">
        <v>0</v>
      </c>
      <c r="K209" s="52">
        <v>0</v>
      </c>
      <c r="L209" s="53" t="s">
        <v>42</v>
      </c>
      <c r="M209" s="52">
        <v>0</v>
      </c>
      <c r="N209" s="52">
        <v>0</v>
      </c>
      <c r="O209" s="52">
        <v>0</v>
      </c>
      <c r="P209" s="52">
        <v>0</v>
      </c>
      <c r="Q209" s="53" t="s">
        <v>42</v>
      </c>
      <c r="R209" s="52">
        <v>0</v>
      </c>
      <c r="S209" s="52">
        <v>0</v>
      </c>
      <c r="T209" s="52">
        <v>0</v>
      </c>
      <c r="U209" s="66" t="s">
        <v>42</v>
      </c>
      <c r="V209" s="52">
        <v>0</v>
      </c>
    </row>
    <row r="210" spans="1:22" ht="13.05" customHeight="1" thickBot="1" x14ac:dyDescent="0.35">
      <c r="A210" s="50" t="s">
        <v>44</v>
      </c>
      <c r="B210" s="50" t="s">
        <v>78</v>
      </c>
      <c r="C210" s="50" t="s">
        <v>163</v>
      </c>
      <c r="D210" s="50" t="s">
        <v>27</v>
      </c>
      <c r="E210" s="51">
        <v>1650</v>
      </c>
      <c r="F210" s="48" t="s">
        <v>45</v>
      </c>
      <c r="G210" s="47"/>
      <c r="H210" s="45">
        <v>257.60000000000002</v>
      </c>
      <c r="I210" s="45">
        <v>0</v>
      </c>
      <c r="J210" s="45">
        <v>0</v>
      </c>
      <c r="K210" s="45">
        <v>0</v>
      </c>
      <c r="L210" s="46" t="s">
        <v>42</v>
      </c>
      <c r="M210" s="45">
        <v>0</v>
      </c>
      <c r="N210" s="45">
        <v>0</v>
      </c>
      <c r="O210" s="45">
        <v>0</v>
      </c>
      <c r="P210" s="45">
        <v>0</v>
      </c>
      <c r="Q210" s="46" t="s">
        <v>42</v>
      </c>
      <c r="R210" s="45">
        <v>257.60000000000002</v>
      </c>
      <c r="S210" s="45">
        <v>0</v>
      </c>
      <c r="T210" s="45">
        <v>257.60000000000002</v>
      </c>
      <c r="U210" s="64">
        <v>1</v>
      </c>
      <c r="V210" s="45">
        <v>0</v>
      </c>
    </row>
    <row r="211" spans="1:22" ht="13.05" customHeight="1" thickBot="1" x14ac:dyDescent="0.35">
      <c r="A211" s="50" t="s">
        <v>44</v>
      </c>
      <c r="B211" s="50" t="s">
        <v>78</v>
      </c>
      <c r="C211" s="50" t="s">
        <v>163</v>
      </c>
      <c r="D211" s="50" t="s">
        <v>27</v>
      </c>
      <c r="E211" s="48" t="s">
        <v>48</v>
      </c>
      <c r="F211" s="48"/>
      <c r="G211" s="47"/>
      <c r="H211" s="45">
        <v>10035.917039999989</v>
      </c>
      <c r="I211" s="45">
        <v>25.79301000000001</v>
      </c>
      <c r="J211" s="45">
        <v>5479.4541433333343</v>
      </c>
      <c r="K211" s="45">
        <v>119.44</v>
      </c>
      <c r="L211" s="46" t="s">
        <v>42</v>
      </c>
      <c r="M211" s="45">
        <v>10028.173290000001</v>
      </c>
      <c r="N211" s="45">
        <v>24.70438</v>
      </c>
      <c r="O211" s="45">
        <v>4476.8719299999984</v>
      </c>
      <c r="P211" s="45">
        <v>0</v>
      </c>
      <c r="Q211" s="46" t="s">
        <v>42</v>
      </c>
      <c r="R211" s="45">
        <v>15660.604193333331</v>
      </c>
      <c r="S211" s="45">
        <v>14529.749599999999</v>
      </c>
      <c r="T211" s="45">
        <v>1130.8545933333301</v>
      </c>
      <c r="U211" s="64">
        <v>7.2210150986047619E-2</v>
      </c>
      <c r="V211" s="45">
        <v>14529.749599999999</v>
      </c>
    </row>
    <row r="212" spans="1:22" ht="13.05" customHeight="1" thickBot="1" x14ac:dyDescent="0.35">
      <c r="A212" s="50" t="s">
        <v>44</v>
      </c>
      <c r="B212" s="50" t="s">
        <v>78</v>
      </c>
      <c r="C212" s="50" t="s">
        <v>163</v>
      </c>
      <c r="D212" s="48" t="s">
        <v>45</v>
      </c>
      <c r="E212" s="48"/>
      <c r="F212" s="48"/>
      <c r="G212" s="47"/>
      <c r="H212" s="45">
        <v>10035.917039999989</v>
      </c>
      <c r="I212" s="45">
        <v>25.79301000000001</v>
      </c>
      <c r="J212" s="45">
        <v>5479.4541433333343</v>
      </c>
      <c r="K212" s="45">
        <v>119.44</v>
      </c>
      <c r="L212" s="46" t="s">
        <v>42</v>
      </c>
      <c r="M212" s="45">
        <v>10025.121289999999</v>
      </c>
      <c r="N212" s="45">
        <v>24.70438</v>
      </c>
      <c r="O212" s="45">
        <v>4492.3223299999991</v>
      </c>
      <c r="P212" s="45">
        <v>0</v>
      </c>
      <c r="Q212" s="46" t="s">
        <v>42</v>
      </c>
      <c r="R212" s="45">
        <v>15660.604193333331</v>
      </c>
      <c r="S212" s="45">
        <v>14542.147999999999</v>
      </c>
      <c r="T212" s="45">
        <v>1118.456193333328</v>
      </c>
      <c r="U212" s="64">
        <v>7.1418457393198992E-2</v>
      </c>
      <c r="V212" s="45">
        <v>14542.147999999999</v>
      </c>
    </row>
    <row r="213" spans="1:22" ht="13.05" customHeight="1" x14ac:dyDescent="0.3">
      <c r="A213" s="50" t="s">
        <v>44</v>
      </c>
      <c r="B213" s="50" t="s">
        <v>78</v>
      </c>
      <c r="C213" s="50" t="s">
        <v>86</v>
      </c>
      <c r="D213" s="50" t="s">
        <v>24</v>
      </c>
      <c r="E213" s="51">
        <v>11</v>
      </c>
      <c r="F213" s="51">
        <v>111101</v>
      </c>
      <c r="G213" s="54" t="s">
        <v>162</v>
      </c>
      <c r="H213" s="52">
        <v>10601.326899353029</v>
      </c>
      <c r="I213" s="52">
        <v>0</v>
      </c>
      <c r="J213" s="52">
        <v>0</v>
      </c>
      <c r="K213" s="52">
        <v>0</v>
      </c>
      <c r="L213" s="53" t="s">
        <v>42</v>
      </c>
      <c r="M213" s="52">
        <v>9058.7125699999997</v>
      </c>
      <c r="N213" s="52">
        <v>0</v>
      </c>
      <c r="O213" s="52">
        <v>0</v>
      </c>
      <c r="P213" s="52">
        <v>0</v>
      </c>
      <c r="Q213" s="53" t="s">
        <v>42</v>
      </c>
      <c r="R213" s="52">
        <v>10601.326899353029</v>
      </c>
      <c r="S213" s="52">
        <v>9058.7125699999997</v>
      </c>
      <c r="T213" s="52">
        <v>1542.6143293530281</v>
      </c>
      <c r="U213" s="68">
        <v>0.14551143870935329</v>
      </c>
      <c r="V213" s="52">
        <v>9058.7125699999997</v>
      </c>
    </row>
    <row r="214" spans="1:22" ht="13.05" customHeight="1" x14ac:dyDescent="0.3">
      <c r="A214" s="50" t="s">
        <v>44</v>
      </c>
      <c r="B214" s="50" t="s">
        <v>78</v>
      </c>
      <c r="C214" s="50" t="s">
        <v>86</v>
      </c>
      <c r="D214" s="50" t="s">
        <v>24</v>
      </c>
      <c r="E214" s="51">
        <v>11</v>
      </c>
      <c r="F214" s="51">
        <v>111104</v>
      </c>
      <c r="G214" s="54" t="s">
        <v>321</v>
      </c>
      <c r="H214" s="52">
        <v>0</v>
      </c>
      <c r="I214" s="52">
        <v>0</v>
      </c>
      <c r="J214" s="52">
        <v>0</v>
      </c>
      <c r="K214" s="52">
        <v>0</v>
      </c>
      <c r="L214" s="53" t="s">
        <v>42</v>
      </c>
      <c r="M214" s="52">
        <v>0</v>
      </c>
      <c r="N214" s="52">
        <v>0</v>
      </c>
      <c r="O214" s="52">
        <v>-7.9703799999999996</v>
      </c>
      <c r="P214" s="52">
        <v>0</v>
      </c>
      <c r="Q214" s="53" t="s">
        <v>42</v>
      </c>
      <c r="R214" s="52">
        <v>0</v>
      </c>
      <c r="S214" s="52">
        <v>-7.9703799999999996</v>
      </c>
      <c r="T214" s="52">
        <v>7.9703799999999996</v>
      </c>
      <c r="U214" s="66" t="s">
        <v>42</v>
      </c>
      <c r="V214" s="52">
        <v>-7.9703799999999996</v>
      </c>
    </row>
    <row r="215" spans="1:22" ht="13.05" customHeight="1" x14ac:dyDescent="0.3">
      <c r="A215" s="50" t="s">
        <v>44</v>
      </c>
      <c r="B215" s="50" t="s">
        <v>78</v>
      </c>
      <c r="C215" s="50" t="s">
        <v>86</v>
      </c>
      <c r="D215" s="50" t="s">
        <v>24</v>
      </c>
      <c r="E215" s="51">
        <v>11</v>
      </c>
      <c r="F215" s="51">
        <v>111107</v>
      </c>
      <c r="G215" s="54" t="s">
        <v>161</v>
      </c>
      <c r="H215" s="52">
        <v>1796.22769140625</v>
      </c>
      <c r="I215" s="52">
        <v>0</v>
      </c>
      <c r="J215" s="52">
        <v>0</v>
      </c>
      <c r="K215" s="52">
        <v>0</v>
      </c>
      <c r="L215" s="53" t="s">
        <v>42</v>
      </c>
      <c r="M215" s="52">
        <v>1535.9830400000001</v>
      </c>
      <c r="N215" s="52">
        <v>0</v>
      </c>
      <c r="O215" s="52">
        <v>0</v>
      </c>
      <c r="P215" s="52">
        <v>0</v>
      </c>
      <c r="Q215" s="53" t="s">
        <v>42</v>
      </c>
      <c r="R215" s="52">
        <v>1796.22769140625</v>
      </c>
      <c r="S215" s="52">
        <v>1535.9830400000001</v>
      </c>
      <c r="T215" s="52">
        <v>260.24465140624989</v>
      </c>
      <c r="U215" s="68">
        <v>0.14488399920085121</v>
      </c>
      <c r="V215" s="52">
        <v>1535.9830400000001</v>
      </c>
    </row>
    <row r="216" spans="1:22" ht="13.05" customHeight="1" x14ac:dyDescent="0.3">
      <c r="A216" s="50" t="s">
        <v>44</v>
      </c>
      <c r="B216" s="50" t="s">
        <v>78</v>
      </c>
      <c r="C216" s="50" t="s">
        <v>86</v>
      </c>
      <c r="D216" s="50" t="s">
        <v>24</v>
      </c>
      <c r="E216" s="51">
        <v>11</v>
      </c>
      <c r="F216" s="51">
        <v>111111</v>
      </c>
      <c r="G216" s="54" t="s">
        <v>160</v>
      </c>
      <c r="H216" s="52">
        <v>22144.87188929689</v>
      </c>
      <c r="I216" s="52">
        <v>0</v>
      </c>
      <c r="J216" s="52">
        <v>0</v>
      </c>
      <c r="K216" s="52">
        <v>0</v>
      </c>
      <c r="L216" s="53" t="s">
        <v>42</v>
      </c>
      <c r="M216" s="52">
        <v>18642.90264</v>
      </c>
      <c r="N216" s="52">
        <v>0</v>
      </c>
      <c r="O216" s="52">
        <v>0</v>
      </c>
      <c r="P216" s="52">
        <v>0</v>
      </c>
      <c r="Q216" s="53" t="s">
        <v>42</v>
      </c>
      <c r="R216" s="52">
        <v>22144.87188929689</v>
      </c>
      <c r="S216" s="52">
        <v>18642.90264</v>
      </c>
      <c r="T216" s="52">
        <v>3501.9692492968861</v>
      </c>
      <c r="U216" s="68">
        <v>0.15813906112455159</v>
      </c>
      <c r="V216" s="52">
        <v>18642.90264</v>
      </c>
    </row>
    <row r="217" spans="1:22" ht="13.05" customHeight="1" x14ac:dyDescent="0.3">
      <c r="A217" s="50" t="s">
        <v>44</v>
      </c>
      <c r="B217" s="50" t="s">
        <v>78</v>
      </c>
      <c r="C217" s="50" t="s">
        <v>86</v>
      </c>
      <c r="D217" s="50" t="s">
        <v>24</v>
      </c>
      <c r="E217" s="51">
        <v>11</v>
      </c>
      <c r="F217" s="51">
        <v>111114</v>
      </c>
      <c r="G217" s="54" t="s">
        <v>159</v>
      </c>
      <c r="H217" s="52">
        <v>3121.6527650391158</v>
      </c>
      <c r="I217" s="52">
        <v>0</v>
      </c>
      <c r="J217" s="52">
        <v>0</v>
      </c>
      <c r="K217" s="52">
        <v>0</v>
      </c>
      <c r="L217" s="53" t="s">
        <v>42</v>
      </c>
      <c r="M217" s="52">
        <v>2808.72055</v>
      </c>
      <c r="N217" s="52">
        <v>0</v>
      </c>
      <c r="O217" s="52">
        <v>0</v>
      </c>
      <c r="P217" s="52">
        <v>0</v>
      </c>
      <c r="Q217" s="53" t="s">
        <v>42</v>
      </c>
      <c r="R217" s="52">
        <v>3121.6527650391158</v>
      </c>
      <c r="S217" s="52">
        <v>2808.72055</v>
      </c>
      <c r="T217" s="52">
        <v>312.93221503911582</v>
      </c>
      <c r="U217" s="68">
        <v>0.1002456834865792</v>
      </c>
      <c r="V217" s="52">
        <v>2808.72055</v>
      </c>
    </row>
    <row r="218" spans="1:22" ht="13.05" customHeight="1" x14ac:dyDescent="0.3">
      <c r="A218" s="50" t="s">
        <v>44</v>
      </c>
      <c r="B218" s="50" t="s">
        <v>78</v>
      </c>
      <c r="C218" s="50" t="s">
        <v>86</v>
      </c>
      <c r="D218" s="50" t="s">
        <v>24</v>
      </c>
      <c r="E218" s="51">
        <v>11</v>
      </c>
      <c r="F218" s="51">
        <v>111121</v>
      </c>
      <c r="G218" s="54" t="s">
        <v>320</v>
      </c>
      <c r="H218" s="52">
        <v>0</v>
      </c>
      <c r="I218" s="52">
        <v>0</v>
      </c>
      <c r="J218" s="52">
        <v>0</v>
      </c>
      <c r="K218" s="52">
        <v>0</v>
      </c>
      <c r="L218" s="53" t="s">
        <v>42</v>
      </c>
      <c r="M218" s="52">
        <v>0</v>
      </c>
      <c r="N218" s="52">
        <v>0</v>
      </c>
      <c r="O218" s="52">
        <v>0</v>
      </c>
      <c r="P218" s="52">
        <v>0</v>
      </c>
      <c r="Q218" s="53" t="s">
        <v>42</v>
      </c>
      <c r="R218" s="52">
        <v>0</v>
      </c>
      <c r="S218" s="52">
        <v>0</v>
      </c>
      <c r="T218" s="52">
        <v>0</v>
      </c>
      <c r="U218" s="66" t="s">
        <v>42</v>
      </c>
      <c r="V218" s="52">
        <v>0</v>
      </c>
    </row>
    <row r="219" spans="1:22" ht="13.05" customHeight="1" x14ac:dyDescent="0.3">
      <c r="A219" s="50" t="s">
        <v>44</v>
      </c>
      <c r="B219" s="50" t="s">
        <v>78</v>
      </c>
      <c r="C219" s="50" t="s">
        <v>86</v>
      </c>
      <c r="D219" s="50" t="s">
        <v>24</v>
      </c>
      <c r="E219" s="51">
        <v>11</v>
      </c>
      <c r="F219" s="51">
        <v>111132</v>
      </c>
      <c r="G219" s="54" t="s">
        <v>158</v>
      </c>
      <c r="H219" s="52">
        <v>7585.6106806640628</v>
      </c>
      <c r="I219" s="52">
        <v>0</v>
      </c>
      <c r="J219" s="52">
        <v>0</v>
      </c>
      <c r="K219" s="52">
        <v>0</v>
      </c>
      <c r="L219" s="53" t="s">
        <v>42</v>
      </c>
      <c r="M219" s="52">
        <v>6637.6622400000006</v>
      </c>
      <c r="N219" s="52">
        <v>0</v>
      </c>
      <c r="O219" s="52">
        <v>0</v>
      </c>
      <c r="P219" s="52">
        <v>0</v>
      </c>
      <c r="Q219" s="53" t="s">
        <v>42</v>
      </c>
      <c r="R219" s="52">
        <v>7585.6106806640628</v>
      </c>
      <c r="S219" s="52">
        <v>6637.6622400000006</v>
      </c>
      <c r="T219" s="52">
        <v>947.94844066406222</v>
      </c>
      <c r="U219" s="68">
        <v>0.1249666612973442</v>
      </c>
      <c r="V219" s="52">
        <v>6637.6622400000006</v>
      </c>
    </row>
    <row r="220" spans="1:22" ht="13.05" customHeight="1" x14ac:dyDescent="0.3">
      <c r="A220" s="50" t="s">
        <v>44</v>
      </c>
      <c r="B220" s="50" t="s">
        <v>78</v>
      </c>
      <c r="C220" s="50" t="s">
        <v>86</v>
      </c>
      <c r="D220" s="50" t="s">
        <v>24</v>
      </c>
      <c r="E220" s="51">
        <v>11</v>
      </c>
      <c r="F220" s="51">
        <v>111133</v>
      </c>
      <c r="G220" s="54" t="s">
        <v>157</v>
      </c>
      <c r="H220" s="52">
        <v>13702.84647335815</v>
      </c>
      <c r="I220" s="52">
        <v>0</v>
      </c>
      <c r="J220" s="52">
        <v>0</v>
      </c>
      <c r="K220" s="52">
        <v>0</v>
      </c>
      <c r="L220" s="53" t="s">
        <v>42</v>
      </c>
      <c r="M220" s="52">
        <v>11814.542600000001</v>
      </c>
      <c r="N220" s="52">
        <v>0</v>
      </c>
      <c r="O220" s="52">
        <v>0</v>
      </c>
      <c r="P220" s="52">
        <v>0</v>
      </c>
      <c r="Q220" s="53" t="s">
        <v>42</v>
      </c>
      <c r="R220" s="52">
        <v>13702.84647335815</v>
      </c>
      <c r="S220" s="52">
        <v>11814.542600000001</v>
      </c>
      <c r="T220" s="52">
        <v>1888.303873358152</v>
      </c>
      <c r="U220" s="68">
        <v>0.13780376778135109</v>
      </c>
      <c r="V220" s="52">
        <v>11814.542600000001</v>
      </c>
    </row>
    <row r="221" spans="1:22" ht="13.05" customHeight="1" x14ac:dyDescent="0.3">
      <c r="A221" s="50" t="s">
        <v>44</v>
      </c>
      <c r="B221" s="50" t="s">
        <v>78</v>
      </c>
      <c r="C221" s="50" t="s">
        <v>86</v>
      </c>
      <c r="D221" s="50" t="s">
        <v>24</v>
      </c>
      <c r="E221" s="51">
        <v>11</v>
      </c>
      <c r="F221" s="51">
        <v>111134</v>
      </c>
      <c r="G221" s="54" t="s">
        <v>156</v>
      </c>
      <c r="H221" s="52">
        <v>4652.0880429687504</v>
      </c>
      <c r="I221" s="52">
        <v>0</v>
      </c>
      <c r="J221" s="52">
        <v>0</v>
      </c>
      <c r="K221" s="52">
        <v>0</v>
      </c>
      <c r="L221" s="53" t="s">
        <v>42</v>
      </c>
      <c r="M221" s="52">
        <v>4204.5907800000004</v>
      </c>
      <c r="N221" s="52">
        <v>0</v>
      </c>
      <c r="O221" s="52">
        <v>0</v>
      </c>
      <c r="P221" s="52">
        <v>0</v>
      </c>
      <c r="Q221" s="53" t="s">
        <v>42</v>
      </c>
      <c r="R221" s="52">
        <v>4652.0880429687504</v>
      </c>
      <c r="S221" s="52">
        <v>4204.5907800000004</v>
      </c>
      <c r="T221" s="52">
        <v>447.49726296875087</v>
      </c>
      <c r="U221" s="68">
        <v>9.6192775982627016E-2</v>
      </c>
      <c r="V221" s="52">
        <v>4204.5907800000004</v>
      </c>
    </row>
    <row r="222" spans="1:22" ht="13.05" customHeight="1" x14ac:dyDescent="0.3">
      <c r="A222" s="50" t="s">
        <v>44</v>
      </c>
      <c r="B222" s="50" t="s">
        <v>78</v>
      </c>
      <c r="C222" s="50" t="s">
        <v>86</v>
      </c>
      <c r="D222" s="50" t="s">
        <v>24</v>
      </c>
      <c r="E222" s="51">
        <v>11</v>
      </c>
      <c r="F222" s="51">
        <v>111141</v>
      </c>
      <c r="G222" s="54" t="s">
        <v>155</v>
      </c>
      <c r="H222" s="52">
        <v>40.649650390624998</v>
      </c>
      <c r="I222" s="52">
        <v>0</v>
      </c>
      <c r="J222" s="52">
        <v>0</v>
      </c>
      <c r="K222" s="52">
        <v>0</v>
      </c>
      <c r="L222" s="53" t="s">
        <v>42</v>
      </c>
      <c r="M222" s="52">
        <v>101.69745</v>
      </c>
      <c r="N222" s="52">
        <v>0</v>
      </c>
      <c r="O222" s="52">
        <v>0</v>
      </c>
      <c r="P222" s="52">
        <v>0</v>
      </c>
      <c r="Q222" s="53" t="s">
        <v>42</v>
      </c>
      <c r="R222" s="52">
        <v>40.649650390624998</v>
      </c>
      <c r="S222" s="52">
        <v>101.69745</v>
      </c>
      <c r="T222" s="52">
        <v>-61.047799609375012</v>
      </c>
      <c r="U222" s="68">
        <v>-1.5018038045280311</v>
      </c>
      <c r="V222" s="52">
        <v>101.69745</v>
      </c>
    </row>
    <row r="223" spans="1:22" ht="13.05" customHeight="1" x14ac:dyDescent="0.3">
      <c r="A223" s="50" t="s">
        <v>44</v>
      </c>
      <c r="B223" s="50" t="s">
        <v>78</v>
      </c>
      <c r="C223" s="50" t="s">
        <v>86</v>
      </c>
      <c r="D223" s="50" t="s">
        <v>24</v>
      </c>
      <c r="E223" s="51">
        <v>11</v>
      </c>
      <c r="F223" s="51">
        <v>111143</v>
      </c>
      <c r="G223" s="54" t="s">
        <v>153</v>
      </c>
      <c r="H223" s="52">
        <v>869.92268636703488</v>
      </c>
      <c r="I223" s="52">
        <v>0</v>
      </c>
      <c r="J223" s="52">
        <v>2.759000015258789E-2</v>
      </c>
      <c r="K223" s="52">
        <v>0</v>
      </c>
      <c r="L223" s="53" t="s">
        <v>42</v>
      </c>
      <c r="M223" s="52">
        <v>838.21274000000005</v>
      </c>
      <c r="N223" s="52">
        <v>0</v>
      </c>
      <c r="O223" s="52">
        <v>7.7358900000000004</v>
      </c>
      <c r="P223" s="52">
        <v>0</v>
      </c>
      <c r="Q223" s="53" t="s">
        <v>42</v>
      </c>
      <c r="R223" s="52">
        <v>869.95027636718748</v>
      </c>
      <c r="S223" s="52">
        <v>845.94862999999998</v>
      </c>
      <c r="T223" s="52">
        <v>24.001646367187501</v>
      </c>
      <c r="U223" s="69">
        <v>2.758967612196828E-2</v>
      </c>
      <c r="V223" s="52">
        <v>845.94863000000009</v>
      </c>
    </row>
    <row r="224" spans="1:22" ht="13.05" customHeight="1" x14ac:dyDescent="0.3">
      <c r="A224" s="50" t="s">
        <v>44</v>
      </c>
      <c r="B224" s="50" t="s">
        <v>78</v>
      </c>
      <c r="C224" s="50" t="s">
        <v>86</v>
      </c>
      <c r="D224" s="50" t="s">
        <v>24</v>
      </c>
      <c r="E224" s="51">
        <v>11</v>
      </c>
      <c r="F224" s="51">
        <v>111144</v>
      </c>
      <c r="G224" s="54" t="s">
        <v>152</v>
      </c>
      <c r="H224" s="52">
        <v>0</v>
      </c>
      <c r="I224" s="52">
        <v>0</v>
      </c>
      <c r="J224" s="52">
        <v>0</v>
      </c>
      <c r="K224" s="52">
        <v>0</v>
      </c>
      <c r="L224" s="53" t="s">
        <v>42</v>
      </c>
      <c r="M224" s="52">
        <v>22.064640000000001</v>
      </c>
      <c r="N224" s="52">
        <v>0</v>
      </c>
      <c r="O224" s="52">
        <v>6.0106699999999984</v>
      </c>
      <c r="P224" s="52">
        <v>0</v>
      </c>
      <c r="Q224" s="53" t="s">
        <v>42</v>
      </c>
      <c r="R224" s="52">
        <v>0</v>
      </c>
      <c r="S224" s="52">
        <v>28.075310000000002</v>
      </c>
      <c r="T224" s="52">
        <v>-28.075310000000002</v>
      </c>
      <c r="U224" s="66" t="s">
        <v>42</v>
      </c>
      <c r="V224" s="52">
        <v>28.075310000000002</v>
      </c>
    </row>
    <row r="225" spans="1:22" ht="13.05" customHeight="1" x14ac:dyDescent="0.3">
      <c r="A225" s="50" t="s">
        <v>44</v>
      </c>
      <c r="B225" s="50" t="s">
        <v>78</v>
      </c>
      <c r="C225" s="50" t="s">
        <v>86</v>
      </c>
      <c r="D225" s="50" t="s">
        <v>24</v>
      </c>
      <c r="E225" s="51">
        <v>11</v>
      </c>
      <c r="F225" s="51">
        <v>111147</v>
      </c>
      <c r="G225" s="54" t="s">
        <v>151</v>
      </c>
      <c r="H225" s="52">
        <v>1435</v>
      </c>
      <c r="I225" s="52">
        <v>0</v>
      </c>
      <c r="J225" s="52">
        <v>0</v>
      </c>
      <c r="K225" s="52">
        <v>0</v>
      </c>
      <c r="L225" s="53" t="s">
        <v>42</v>
      </c>
      <c r="M225" s="52">
        <v>1374.0446899999999</v>
      </c>
      <c r="N225" s="52">
        <v>0</v>
      </c>
      <c r="O225" s="52">
        <v>0</v>
      </c>
      <c r="P225" s="52">
        <v>0</v>
      </c>
      <c r="Q225" s="53" t="s">
        <v>42</v>
      </c>
      <c r="R225" s="52">
        <v>1435</v>
      </c>
      <c r="S225" s="52">
        <v>1374.0446899999999</v>
      </c>
      <c r="T225" s="52">
        <v>60.955309999999827</v>
      </c>
      <c r="U225" s="68">
        <v>4.2477567944250748E-2</v>
      </c>
      <c r="V225" s="52">
        <v>1374.0446899999999</v>
      </c>
    </row>
    <row r="226" spans="1:22" ht="13.05" customHeight="1" x14ac:dyDescent="0.3">
      <c r="A226" s="50" t="s">
        <v>44</v>
      </c>
      <c r="B226" s="50" t="s">
        <v>78</v>
      </c>
      <c r="C226" s="50" t="s">
        <v>86</v>
      </c>
      <c r="D226" s="50" t="s">
        <v>24</v>
      </c>
      <c r="E226" s="51">
        <v>11</v>
      </c>
      <c r="F226" s="51">
        <v>111148</v>
      </c>
      <c r="G226" s="54" t="s">
        <v>150</v>
      </c>
      <c r="H226" s="52">
        <v>0</v>
      </c>
      <c r="I226" s="52">
        <v>0</v>
      </c>
      <c r="J226" s="52">
        <v>0</v>
      </c>
      <c r="K226" s="52">
        <v>0</v>
      </c>
      <c r="L226" s="53" t="s">
        <v>42</v>
      </c>
      <c r="M226" s="52">
        <v>118.65255000000001</v>
      </c>
      <c r="N226" s="52">
        <v>0</v>
      </c>
      <c r="O226" s="52">
        <v>0</v>
      </c>
      <c r="P226" s="52">
        <v>0</v>
      </c>
      <c r="Q226" s="53" t="s">
        <v>42</v>
      </c>
      <c r="R226" s="52">
        <v>0</v>
      </c>
      <c r="S226" s="52">
        <v>118.65255000000001</v>
      </c>
      <c r="T226" s="52">
        <v>-118.65255000000001</v>
      </c>
      <c r="U226" s="66" t="s">
        <v>42</v>
      </c>
      <c r="V226" s="52">
        <v>118.65255000000001</v>
      </c>
    </row>
    <row r="227" spans="1:22" ht="13.05" customHeight="1" x14ac:dyDescent="0.3">
      <c r="A227" s="50" t="s">
        <v>44</v>
      </c>
      <c r="B227" s="50" t="s">
        <v>78</v>
      </c>
      <c r="C227" s="50" t="s">
        <v>86</v>
      </c>
      <c r="D227" s="50" t="s">
        <v>24</v>
      </c>
      <c r="E227" s="51">
        <v>11</v>
      </c>
      <c r="F227" s="51">
        <v>118101</v>
      </c>
      <c r="G227" s="54" t="s">
        <v>149</v>
      </c>
      <c r="H227" s="52">
        <v>0</v>
      </c>
      <c r="I227" s="52">
        <v>0</v>
      </c>
      <c r="J227" s="52">
        <v>0</v>
      </c>
      <c r="K227" s="52">
        <v>0</v>
      </c>
      <c r="L227" s="53" t="s">
        <v>42</v>
      </c>
      <c r="M227" s="52">
        <v>1537.72245</v>
      </c>
      <c r="N227" s="52">
        <v>0</v>
      </c>
      <c r="O227" s="52">
        <v>0</v>
      </c>
      <c r="P227" s="52">
        <v>0</v>
      </c>
      <c r="Q227" s="53" t="s">
        <v>42</v>
      </c>
      <c r="R227" s="52">
        <v>0</v>
      </c>
      <c r="S227" s="52">
        <v>1537.72245</v>
      </c>
      <c r="T227" s="52">
        <v>-1537.72245</v>
      </c>
      <c r="U227" s="66" t="s">
        <v>42</v>
      </c>
      <c r="V227" s="52">
        <v>1537.72245</v>
      </c>
    </row>
    <row r="228" spans="1:22" ht="13.05" customHeight="1" x14ac:dyDescent="0.3">
      <c r="A228" s="50" t="s">
        <v>44</v>
      </c>
      <c r="B228" s="50" t="s">
        <v>78</v>
      </c>
      <c r="C228" s="50" t="s">
        <v>86</v>
      </c>
      <c r="D228" s="50" t="s">
        <v>24</v>
      </c>
      <c r="E228" s="51">
        <v>11</v>
      </c>
      <c r="F228" s="51">
        <v>118107</v>
      </c>
      <c r="G228" s="54" t="s">
        <v>148</v>
      </c>
      <c r="H228" s="52">
        <v>0</v>
      </c>
      <c r="I228" s="52">
        <v>0</v>
      </c>
      <c r="J228" s="52">
        <v>0</v>
      </c>
      <c r="K228" s="52">
        <v>0</v>
      </c>
      <c r="L228" s="53" t="s">
        <v>42</v>
      </c>
      <c r="M228" s="52">
        <v>255.08797000000001</v>
      </c>
      <c r="N228" s="52">
        <v>0</v>
      </c>
      <c r="O228" s="52">
        <v>0</v>
      </c>
      <c r="P228" s="52">
        <v>0</v>
      </c>
      <c r="Q228" s="53" t="s">
        <v>42</v>
      </c>
      <c r="R228" s="52">
        <v>0</v>
      </c>
      <c r="S228" s="52">
        <v>255.08797000000001</v>
      </c>
      <c r="T228" s="52">
        <v>-255.08797000000001</v>
      </c>
      <c r="U228" s="66" t="s">
        <v>42</v>
      </c>
      <c r="V228" s="52">
        <v>255.08797000000001</v>
      </c>
    </row>
    <row r="229" spans="1:22" ht="13.05" customHeight="1" x14ac:dyDescent="0.3">
      <c r="A229" s="50" t="s">
        <v>44</v>
      </c>
      <c r="B229" s="50" t="s">
        <v>78</v>
      </c>
      <c r="C229" s="50" t="s">
        <v>86</v>
      </c>
      <c r="D229" s="50" t="s">
        <v>24</v>
      </c>
      <c r="E229" s="51">
        <v>11</v>
      </c>
      <c r="F229" s="51">
        <v>118111</v>
      </c>
      <c r="G229" s="54" t="s">
        <v>147</v>
      </c>
      <c r="H229" s="52">
        <v>0</v>
      </c>
      <c r="I229" s="52">
        <v>0</v>
      </c>
      <c r="J229" s="52">
        <v>0</v>
      </c>
      <c r="K229" s="52">
        <v>0</v>
      </c>
      <c r="L229" s="53" t="s">
        <v>42</v>
      </c>
      <c r="M229" s="52">
        <v>3170.7306699999999</v>
      </c>
      <c r="N229" s="52">
        <v>0</v>
      </c>
      <c r="O229" s="52">
        <v>0</v>
      </c>
      <c r="P229" s="52">
        <v>0</v>
      </c>
      <c r="Q229" s="53" t="s">
        <v>42</v>
      </c>
      <c r="R229" s="52">
        <v>0</v>
      </c>
      <c r="S229" s="52">
        <v>3170.730669999999</v>
      </c>
      <c r="T229" s="52">
        <v>-3170.730669999999</v>
      </c>
      <c r="U229" s="66" t="s">
        <v>42</v>
      </c>
      <c r="V229" s="52">
        <v>3170.7306700000008</v>
      </c>
    </row>
    <row r="230" spans="1:22" ht="13.05" customHeight="1" x14ac:dyDescent="0.3">
      <c r="A230" s="50" t="s">
        <v>44</v>
      </c>
      <c r="B230" s="50" t="s">
        <v>78</v>
      </c>
      <c r="C230" s="50" t="s">
        <v>86</v>
      </c>
      <c r="D230" s="50" t="s">
        <v>24</v>
      </c>
      <c r="E230" s="51">
        <v>11</v>
      </c>
      <c r="F230" s="51">
        <v>118114</v>
      </c>
      <c r="G230" s="54" t="s">
        <v>146</v>
      </c>
      <c r="H230" s="52">
        <v>0</v>
      </c>
      <c r="I230" s="52">
        <v>0</v>
      </c>
      <c r="J230" s="52">
        <v>0</v>
      </c>
      <c r="K230" s="52">
        <v>0</v>
      </c>
      <c r="L230" s="53" t="s">
        <v>42</v>
      </c>
      <c r="M230" s="52">
        <v>304.25234999999992</v>
      </c>
      <c r="N230" s="52">
        <v>0</v>
      </c>
      <c r="O230" s="52">
        <v>0</v>
      </c>
      <c r="P230" s="52">
        <v>0</v>
      </c>
      <c r="Q230" s="53" t="s">
        <v>42</v>
      </c>
      <c r="R230" s="52">
        <v>0</v>
      </c>
      <c r="S230" s="52">
        <v>304.25234999999992</v>
      </c>
      <c r="T230" s="52">
        <v>-304.25234999999992</v>
      </c>
      <c r="U230" s="66" t="s">
        <v>42</v>
      </c>
      <c r="V230" s="52">
        <v>304.25234999999992</v>
      </c>
    </row>
    <row r="231" spans="1:22" ht="13.05" customHeight="1" x14ac:dyDescent="0.3">
      <c r="A231" s="50" t="s">
        <v>44</v>
      </c>
      <c r="B231" s="50" t="s">
        <v>78</v>
      </c>
      <c r="C231" s="50" t="s">
        <v>86</v>
      </c>
      <c r="D231" s="50" t="s">
        <v>24</v>
      </c>
      <c r="E231" s="51">
        <v>11</v>
      </c>
      <c r="F231" s="51">
        <v>118132</v>
      </c>
      <c r="G231" s="54" t="s">
        <v>145</v>
      </c>
      <c r="H231" s="52">
        <v>0</v>
      </c>
      <c r="I231" s="52">
        <v>0</v>
      </c>
      <c r="J231" s="52">
        <v>0</v>
      </c>
      <c r="K231" s="52">
        <v>0</v>
      </c>
      <c r="L231" s="53" t="s">
        <v>42</v>
      </c>
      <c r="M231" s="52">
        <v>982.13994000000025</v>
      </c>
      <c r="N231" s="52">
        <v>0</v>
      </c>
      <c r="O231" s="52">
        <v>0</v>
      </c>
      <c r="P231" s="52">
        <v>0</v>
      </c>
      <c r="Q231" s="53" t="s">
        <v>42</v>
      </c>
      <c r="R231" s="52">
        <v>0</v>
      </c>
      <c r="S231" s="52">
        <v>982.13993999999968</v>
      </c>
      <c r="T231" s="52">
        <v>-982.13993999999968</v>
      </c>
      <c r="U231" s="66" t="s">
        <v>42</v>
      </c>
      <c r="V231" s="52">
        <v>982.13993999999991</v>
      </c>
    </row>
    <row r="232" spans="1:22" ht="13.05" customHeight="1" x14ac:dyDescent="0.3">
      <c r="A232" s="50" t="s">
        <v>44</v>
      </c>
      <c r="B232" s="50" t="s">
        <v>78</v>
      </c>
      <c r="C232" s="50" t="s">
        <v>86</v>
      </c>
      <c r="D232" s="50" t="s">
        <v>24</v>
      </c>
      <c r="E232" s="51">
        <v>11</v>
      </c>
      <c r="F232" s="51">
        <v>118133</v>
      </c>
      <c r="G232" s="54" t="s">
        <v>144</v>
      </c>
      <c r="H232" s="52">
        <v>0</v>
      </c>
      <c r="I232" s="52">
        <v>0</v>
      </c>
      <c r="J232" s="52">
        <v>0</v>
      </c>
      <c r="K232" s="52">
        <v>0</v>
      </c>
      <c r="L232" s="53" t="s">
        <v>42</v>
      </c>
      <c r="M232" s="52">
        <v>1912.9388200000001</v>
      </c>
      <c r="N232" s="52">
        <v>0</v>
      </c>
      <c r="O232" s="52">
        <v>0</v>
      </c>
      <c r="P232" s="52">
        <v>0</v>
      </c>
      <c r="Q232" s="53" t="s">
        <v>42</v>
      </c>
      <c r="R232" s="52">
        <v>0</v>
      </c>
      <c r="S232" s="52">
        <v>1912.9388200000001</v>
      </c>
      <c r="T232" s="52">
        <v>-1912.9388200000001</v>
      </c>
      <c r="U232" s="66" t="s">
        <v>42</v>
      </c>
      <c r="V232" s="52">
        <v>1912.9388200000001</v>
      </c>
    </row>
    <row r="233" spans="1:22" ht="13.05" customHeight="1" x14ac:dyDescent="0.3">
      <c r="A233" s="50" t="s">
        <v>44</v>
      </c>
      <c r="B233" s="50" t="s">
        <v>78</v>
      </c>
      <c r="C233" s="50" t="s">
        <v>86</v>
      </c>
      <c r="D233" s="50" t="s">
        <v>24</v>
      </c>
      <c r="E233" s="51">
        <v>11</v>
      </c>
      <c r="F233" s="51">
        <v>118134</v>
      </c>
      <c r="G233" s="54" t="s">
        <v>143</v>
      </c>
      <c r="H233" s="52">
        <v>0</v>
      </c>
      <c r="I233" s="52">
        <v>0</v>
      </c>
      <c r="J233" s="52">
        <v>0</v>
      </c>
      <c r="K233" s="52">
        <v>0</v>
      </c>
      <c r="L233" s="53" t="s">
        <v>42</v>
      </c>
      <c r="M233" s="52">
        <v>609.38033999999993</v>
      </c>
      <c r="N233" s="52">
        <v>0</v>
      </c>
      <c r="O233" s="52">
        <v>0</v>
      </c>
      <c r="P233" s="52">
        <v>0</v>
      </c>
      <c r="Q233" s="53" t="s">
        <v>42</v>
      </c>
      <c r="R233" s="52">
        <v>0</v>
      </c>
      <c r="S233" s="52">
        <v>609.38033999999993</v>
      </c>
      <c r="T233" s="52">
        <v>-609.38033999999993</v>
      </c>
      <c r="U233" s="66" t="s">
        <v>42</v>
      </c>
      <c r="V233" s="52">
        <v>609.38034000000016</v>
      </c>
    </row>
    <row r="234" spans="1:22" ht="13.05" customHeight="1" x14ac:dyDescent="0.3">
      <c r="A234" s="50" t="s">
        <v>44</v>
      </c>
      <c r="B234" s="50" t="s">
        <v>78</v>
      </c>
      <c r="C234" s="50" t="s">
        <v>86</v>
      </c>
      <c r="D234" s="50" t="s">
        <v>24</v>
      </c>
      <c r="E234" s="51">
        <v>11</v>
      </c>
      <c r="F234" s="51">
        <v>118141</v>
      </c>
      <c r="G234" s="54" t="s">
        <v>142</v>
      </c>
      <c r="H234" s="52">
        <v>0</v>
      </c>
      <c r="I234" s="52">
        <v>0</v>
      </c>
      <c r="J234" s="52">
        <v>0</v>
      </c>
      <c r="K234" s="52">
        <v>0</v>
      </c>
      <c r="L234" s="53" t="s">
        <v>42</v>
      </c>
      <c r="M234" s="52">
        <v>0.37868000000000002</v>
      </c>
      <c r="N234" s="52">
        <v>0</v>
      </c>
      <c r="O234" s="52">
        <v>0</v>
      </c>
      <c r="P234" s="52">
        <v>0</v>
      </c>
      <c r="Q234" s="53" t="s">
        <v>42</v>
      </c>
      <c r="R234" s="52">
        <v>0</v>
      </c>
      <c r="S234" s="52">
        <v>0.37868000000000002</v>
      </c>
      <c r="T234" s="52">
        <v>-0.37868000000000002</v>
      </c>
      <c r="U234" s="66" t="s">
        <v>42</v>
      </c>
      <c r="V234" s="52">
        <v>0.37868000000000002</v>
      </c>
    </row>
    <row r="235" spans="1:22" ht="13.05" customHeight="1" x14ac:dyDescent="0.3">
      <c r="A235" s="50" t="s">
        <v>44</v>
      </c>
      <c r="B235" s="50" t="s">
        <v>78</v>
      </c>
      <c r="C235" s="50" t="s">
        <v>86</v>
      </c>
      <c r="D235" s="50" t="s">
        <v>24</v>
      </c>
      <c r="E235" s="51">
        <v>11</v>
      </c>
      <c r="F235" s="51">
        <v>118143</v>
      </c>
      <c r="G235" s="54" t="s">
        <v>140</v>
      </c>
      <c r="H235" s="52">
        <v>0</v>
      </c>
      <c r="I235" s="52">
        <v>0</v>
      </c>
      <c r="J235" s="52">
        <v>0</v>
      </c>
      <c r="K235" s="52">
        <v>0</v>
      </c>
      <c r="L235" s="53" t="s">
        <v>42</v>
      </c>
      <c r="M235" s="52">
        <v>1.0727</v>
      </c>
      <c r="N235" s="52">
        <v>0</v>
      </c>
      <c r="O235" s="52">
        <v>0</v>
      </c>
      <c r="P235" s="52">
        <v>0</v>
      </c>
      <c r="Q235" s="53" t="s">
        <v>42</v>
      </c>
      <c r="R235" s="52">
        <v>0</v>
      </c>
      <c r="S235" s="52">
        <v>1.0727</v>
      </c>
      <c r="T235" s="52">
        <v>-1.0727</v>
      </c>
      <c r="U235" s="66" t="s">
        <v>42</v>
      </c>
      <c r="V235" s="52">
        <v>1.0727</v>
      </c>
    </row>
    <row r="236" spans="1:22" ht="13.05" customHeight="1" x14ac:dyDescent="0.3">
      <c r="A236" s="50" t="s">
        <v>44</v>
      </c>
      <c r="B236" s="50" t="s">
        <v>78</v>
      </c>
      <c r="C236" s="50" t="s">
        <v>86</v>
      </c>
      <c r="D236" s="50" t="s">
        <v>24</v>
      </c>
      <c r="E236" s="51">
        <v>11</v>
      </c>
      <c r="F236" s="51">
        <v>118144</v>
      </c>
      <c r="G236" s="54" t="s">
        <v>139</v>
      </c>
      <c r="H236" s="52">
        <v>0</v>
      </c>
      <c r="I236" s="52">
        <v>0</v>
      </c>
      <c r="J236" s="52">
        <v>0</v>
      </c>
      <c r="K236" s="52">
        <v>0</v>
      </c>
      <c r="L236" s="53" t="s">
        <v>42</v>
      </c>
      <c r="M236" s="52">
        <v>0.55300000000000005</v>
      </c>
      <c r="N236" s="52">
        <v>0</v>
      </c>
      <c r="O236" s="52">
        <v>0.18401999999999999</v>
      </c>
      <c r="P236" s="52">
        <v>0</v>
      </c>
      <c r="Q236" s="53" t="s">
        <v>42</v>
      </c>
      <c r="R236" s="52">
        <v>0</v>
      </c>
      <c r="S236" s="52">
        <v>0.73702000000000001</v>
      </c>
      <c r="T236" s="52">
        <v>-0.73702000000000001</v>
      </c>
      <c r="U236" s="66" t="s">
        <v>42</v>
      </c>
      <c r="V236" s="52">
        <v>0.73702000000000001</v>
      </c>
    </row>
    <row r="237" spans="1:22" ht="13.05" customHeight="1" x14ac:dyDescent="0.3">
      <c r="A237" s="50" t="s">
        <v>44</v>
      </c>
      <c r="B237" s="50" t="s">
        <v>78</v>
      </c>
      <c r="C237" s="50" t="s">
        <v>86</v>
      </c>
      <c r="D237" s="50" t="s">
        <v>24</v>
      </c>
      <c r="E237" s="51">
        <v>11</v>
      </c>
      <c r="F237" s="51">
        <v>118147</v>
      </c>
      <c r="G237" s="54" t="s">
        <v>138</v>
      </c>
      <c r="H237" s="52">
        <v>0</v>
      </c>
      <c r="I237" s="52">
        <v>0</v>
      </c>
      <c r="J237" s="52">
        <v>0</v>
      </c>
      <c r="K237" s="52">
        <v>0</v>
      </c>
      <c r="L237" s="53" t="s">
        <v>42</v>
      </c>
      <c r="M237" s="52">
        <v>1.00972</v>
      </c>
      <c r="N237" s="52">
        <v>0</v>
      </c>
      <c r="O237" s="52">
        <v>0</v>
      </c>
      <c r="P237" s="52">
        <v>0</v>
      </c>
      <c r="Q237" s="53" t="s">
        <v>42</v>
      </c>
      <c r="R237" s="52">
        <v>0</v>
      </c>
      <c r="S237" s="52">
        <v>1.00972</v>
      </c>
      <c r="T237" s="52">
        <v>-1.00972</v>
      </c>
      <c r="U237" s="66" t="s">
        <v>42</v>
      </c>
      <c r="V237" s="52">
        <v>1.00972</v>
      </c>
    </row>
    <row r="238" spans="1:22" ht="13.05" customHeight="1" thickBot="1" x14ac:dyDescent="0.35">
      <c r="A238" s="50" t="s">
        <v>44</v>
      </c>
      <c r="B238" s="50" t="s">
        <v>78</v>
      </c>
      <c r="C238" s="50" t="s">
        <v>86</v>
      </c>
      <c r="D238" s="50" t="s">
        <v>24</v>
      </c>
      <c r="E238" s="51">
        <v>11</v>
      </c>
      <c r="F238" s="51">
        <v>119991</v>
      </c>
      <c r="G238" s="54" t="s">
        <v>319</v>
      </c>
      <c r="H238" s="52">
        <v>0</v>
      </c>
      <c r="I238" s="52">
        <v>0</v>
      </c>
      <c r="J238" s="52">
        <v>0</v>
      </c>
      <c r="K238" s="52">
        <v>0</v>
      </c>
      <c r="L238" s="53" t="s">
        <v>42</v>
      </c>
      <c r="M238" s="52">
        <v>0</v>
      </c>
      <c r="N238" s="52">
        <v>0</v>
      </c>
      <c r="O238" s="52">
        <v>0</v>
      </c>
      <c r="P238" s="52">
        <v>0</v>
      </c>
      <c r="Q238" s="53" t="s">
        <v>42</v>
      </c>
      <c r="R238" s="52">
        <v>0</v>
      </c>
      <c r="S238" s="52">
        <v>0</v>
      </c>
      <c r="T238" s="52">
        <v>0</v>
      </c>
      <c r="U238" s="66" t="s">
        <v>42</v>
      </c>
      <c r="V238" s="52">
        <v>0</v>
      </c>
    </row>
    <row r="239" spans="1:22" ht="13.05" customHeight="1" thickBot="1" x14ac:dyDescent="0.35">
      <c r="A239" s="50" t="s">
        <v>44</v>
      </c>
      <c r="B239" s="50" t="s">
        <v>78</v>
      </c>
      <c r="C239" s="50" t="s">
        <v>86</v>
      </c>
      <c r="D239" s="50" t="s">
        <v>24</v>
      </c>
      <c r="E239" s="51">
        <v>11</v>
      </c>
      <c r="F239" s="48" t="s">
        <v>45</v>
      </c>
      <c r="G239" s="47"/>
      <c r="H239" s="45">
        <v>65950.196778843907</v>
      </c>
      <c r="I239" s="45">
        <v>0</v>
      </c>
      <c r="J239" s="45">
        <v>2.759000015258789E-2</v>
      </c>
      <c r="K239" s="45">
        <v>0</v>
      </c>
      <c r="L239" s="46" t="s">
        <v>42</v>
      </c>
      <c r="M239" s="45">
        <v>65933.05313</v>
      </c>
      <c r="N239" s="45">
        <v>0</v>
      </c>
      <c r="O239" s="45">
        <v>5.9602000000000013</v>
      </c>
      <c r="P239" s="45">
        <v>0</v>
      </c>
      <c r="Q239" s="46" t="s">
        <v>42</v>
      </c>
      <c r="R239" s="45">
        <v>65950.224368844065</v>
      </c>
      <c r="S239" s="45">
        <v>65939.013329999972</v>
      </c>
      <c r="T239" s="45">
        <v>11.2110388440924</v>
      </c>
      <c r="U239" s="67">
        <v>1.699924291598006E-4</v>
      </c>
      <c r="V239" s="45">
        <v>65939.013330000002</v>
      </c>
    </row>
    <row r="240" spans="1:22" ht="13.05" customHeight="1" thickBot="1" x14ac:dyDescent="0.35">
      <c r="A240" s="50" t="s">
        <v>44</v>
      </c>
      <c r="B240" s="50" t="s">
        <v>78</v>
      </c>
      <c r="C240" s="50" t="s">
        <v>86</v>
      </c>
      <c r="D240" s="50" t="s">
        <v>24</v>
      </c>
      <c r="E240" s="48" t="s">
        <v>48</v>
      </c>
      <c r="F240" s="48"/>
      <c r="G240" s="47"/>
      <c r="H240" s="45">
        <v>65950.196778843907</v>
      </c>
      <c r="I240" s="45">
        <v>0</v>
      </c>
      <c r="J240" s="45">
        <v>2.759000015258789E-2</v>
      </c>
      <c r="K240" s="45">
        <v>0</v>
      </c>
      <c r="L240" s="46" t="s">
        <v>42</v>
      </c>
      <c r="M240" s="45">
        <v>65933.05313</v>
      </c>
      <c r="N240" s="45">
        <v>0</v>
      </c>
      <c r="O240" s="45">
        <v>5.9602000000000013</v>
      </c>
      <c r="P240" s="45">
        <v>0</v>
      </c>
      <c r="Q240" s="46" t="s">
        <v>42</v>
      </c>
      <c r="R240" s="45">
        <v>65950.224368844065</v>
      </c>
      <c r="S240" s="45">
        <v>65939.013329999972</v>
      </c>
      <c r="T240" s="45">
        <v>11.2110388440924</v>
      </c>
      <c r="U240" s="67">
        <v>1.699924291598006E-4</v>
      </c>
      <c r="V240" s="45">
        <v>65939.013330000002</v>
      </c>
    </row>
    <row r="241" spans="1:22" ht="13.05" customHeight="1" x14ac:dyDescent="0.3">
      <c r="A241" s="50" t="s">
        <v>44</v>
      </c>
      <c r="B241" s="50" t="s">
        <v>78</v>
      </c>
      <c r="C241" s="50" t="s">
        <v>86</v>
      </c>
      <c r="D241" s="50" t="s">
        <v>23</v>
      </c>
      <c r="E241" s="51">
        <v>11</v>
      </c>
      <c r="F241" s="51">
        <v>111105</v>
      </c>
      <c r="G241" s="54" t="s">
        <v>120</v>
      </c>
      <c r="H241" s="52">
        <v>-3771.4453508605961</v>
      </c>
      <c r="I241" s="52">
        <v>0</v>
      </c>
      <c r="J241" s="52">
        <v>3730.1923410949712</v>
      </c>
      <c r="K241" s="52">
        <v>0</v>
      </c>
      <c r="L241" s="53" t="s">
        <v>42</v>
      </c>
      <c r="M241" s="52">
        <v>-4785.0717499999992</v>
      </c>
      <c r="N241" s="52">
        <v>0</v>
      </c>
      <c r="O241" s="52">
        <v>4773.8497699999998</v>
      </c>
      <c r="P241" s="52">
        <v>0</v>
      </c>
      <c r="Q241" s="53" t="s">
        <v>42</v>
      </c>
      <c r="R241" s="52">
        <v>-41.253009765625002</v>
      </c>
      <c r="S241" s="52">
        <v>-11.22197999999975</v>
      </c>
      <c r="T241" s="52">
        <v>-30.031029765625259</v>
      </c>
      <c r="U241" s="68">
        <v>-0.72797184826619088</v>
      </c>
      <c r="V241" s="52">
        <v>-11.22198000000091</v>
      </c>
    </row>
    <row r="242" spans="1:22" ht="13.05" customHeight="1" x14ac:dyDescent="0.3">
      <c r="A242" s="50" t="s">
        <v>44</v>
      </c>
      <c r="B242" s="50" t="s">
        <v>78</v>
      </c>
      <c r="C242" s="50" t="s">
        <v>86</v>
      </c>
      <c r="D242" s="50" t="s">
        <v>23</v>
      </c>
      <c r="E242" s="51">
        <v>11</v>
      </c>
      <c r="F242" s="51">
        <v>111110</v>
      </c>
      <c r="G242" s="54" t="s">
        <v>120</v>
      </c>
      <c r="H242" s="52">
        <v>-1388.477735267639</v>
      </c>
      <c r="I242" s="52">
        <v>0</v>
      </c>
      <c r="J242" s="52">
        <v>1367.06943497467</v>
      </c>
      <c r="K242" s="52">
        <v>0</v>
      </c>
      <c r="L242" s="53" t="s">
        <v>42</v>
      </c>
      <c r="M242" s="52">
        <v>-1391.23126</v>
      </c>
      <c r="N242" s="52">
        <v>0</v>
      </c>
      <c r="O242" s="52">
        <v>1369.66248</v>
      </c>
      <c r="P242" s="52">
        <v>0</v>
      </c>
      <c r="Q242" s="53" t="s">
        <v>42</v>
      </c>
      <c r="R242" s="52">
        <v>-21.40830029296875</v>
      </c>
      <c r="S242" s="52">
        <v>-21.56877999999984</v>
      </c>
      <c r="T242" s="52">
        <v>0.1604797070310866</v>
      </c>
      <c r="U242" s="69">
        <v>7.4961442447531619E-3</v>
      </c>
      <c r="V242" s="52">
        <v>-21.56877999999983</v>
      </c>
    </row>
    <row r="243" spans="1:22" ht="13.05" customHeight="1" x14ac:dyDescent="0.3">
      <c r="A243" s="50" t="s">
        <v>44</v>
      </c>
      <c r="B243" s="50" t="s">
        <v>78</v>
      </c>
      <c r="C243" s="50" t="s">
        <v>86</v>
      </c>
      <c r="D243" s="50" t="s">
        <v>23</v>
      </c>
      <c r="E243" s="51">
        <v>11</v>
      </c>
      <c r="F243" s="51">
        <v>111117</v>
      </c>
      <c r="G243" s="54" t="s">
        <v>120</v>
      </c>
      <c r="H243" s="52">
        <v>-3423.0002602539062</v>
      </c>
      <c r="I243" s="52">
        <v>0</v>
      </c>
      <c r="J243" s="52">
        <v>3251.9193090820308</v>
      </c>
      <c r="K243" s="52">
        <v>0</v>
      </c>
      <c r="L243" s="53" t="s">
        <v>42</v>
      </c>
      <c r="M243" s="52">
        <v>-3610.3954199999989</v>
      </c>
      <c r="N243" s="52">
        <v>0</v>
      </c>
      <c r="O243" s="52">
        <v>3391.0622199999989</v>
      </c>
      <c r="P243" s="52">
        <v>0</v>
      </c>
      <c r="Q243" s="53" t="s">
        <v>42</v>
      </c>
      <c r="R243" s="52">
        <v>-171.080951171875</v>
      </c>
      <c r="S243" s="52">
        <v>-219.33319999999989</v>
      </c>
      <c r="T243" s="52">
        <v>48.25224882812492</v>
      </c>
      <c r="U243" s="68">
        <v>0.28204337477437053</v>
      </c>
      <c r="V243" s="52">
        <v>-219.33319999999929</v>
      </c>
    </row>
    <row r="244" spans="1:22" ht="13.05" customHeight="1" x14ac:dyDescent="0.3">
      <c r="A244" s="50" t="s">
        <v>44</v>
      </c>
      <c r="B244" s="50" t="s">
        <v>78</v>
      </c>
      <c r="C244" s="50" t="s">
        <v>86</v>
      </c>
      <c r="D244" s="50" t="s">
        <v>23</v>
      </c>
      <c r="E244" s="51">
        <v>11</v>
      </c>
      <c r="F244" s="51">
        <v>111137</v>
      </c>
      <c r="G244" s="54" t="s">
        <v>120</v>
      </c>
      <c r="H244" s="52">
        <v>-8160.8496484375</v>
      </c>
      <c r="I244" s="52">
        <v>0</v>
      </c>
      <c r="J244" s="52">
        <v>8805.3108225097658</v>
      </c>
      <c r="K244" s="52">
        <v>0</v>
      </c>
      <c r="L244" s="53" t="s">
        <v>42</v>
      </c>
      <c r="M244" s="52">
        <v>-9035.8160800000023</v>
      </c>
      <c r="N244" s="52">
        <v>0</v>
      </c>
      <c r="O244" s="52">
        <v>9716.416580000001</v>
      </c>
      <c r="P244" s="52">
        <v>0</v>
      </c>
      <c r="Q244" s="53" t="s">
        <v>42</v>
      </c>
      <c r="R244" s="52">
        <v>644.46117407226564</v>
      </c>
      <c r="S244" s="52">
        <v>680.60049999999922</v>
      </c>
      <c r="T244" s="52">
        <v>-36.13932592773358</v>
      </c>
      <c r="U244" s="68">
        <v>-5.6076808629717603E-2</v>
      </c>
      <c r="V244" s="52">
        <v>680.60049999999842</v>
      </c>
    </row>
    <row r="245" spans="1:22" ht="13.05" customHeight="1" x14ac:dyDescent="0.3">
      <c r="A245" s="50" t="s">
        <v>44</v>
      </c>
      <c r="B245" s="50" t="s">
        <v>78</v>
      </c>
      <c r="C245" s="50" t="s">
        <v>86</v>
      </c>
      <c r="D245" s="50" t="s">
        <v>23</v>
      </c>
      <c r="E245" s="51">
        <v>11</v>
      </c>
      <c r="F245" s="51">
        <v>111138</v>
      </c>
      <c r="G245" s="54" t="s">
        <v>120</v>
      </c>
      <c r="H245" s="52">
        <v>-5600.2639686279299</v>
      </c>
      <c r="I245" s="52">
        <v>0</v>
      </c>
      <c r="J245" s="52">
        <v>5600.2639686279299</v>
      </c>
      <c r="K245" s="52">
        <v>0</v>
      </c>
      <c r="L245" s="53" t="s">
        <v>42</v>
      </c>
      <c r="M245" s="52">
        <v>-5416.4985800000004</v>
      </c>
      <c r="N245" s="52">
        <v>0</v>
      </c>
      <c r="O245" s="52">
        <v>5416.4985800000013</v>
      </c>
      <c r="P245" s="52">
        <v>0</v>
      </c>
      <c r="Q245" s="53" t="s">
        <v>42</v>
      </c>
      <c r="R245" s="52">
        <v>0</v>
      </c>
      <c r="S245" s="52">
        <v>0</v>
      </c>
      <c r="T245" s="52">
        <v>0</v>
      </c>
      <c r="U245" s="66" t="s">
        <v>42</v>
      </c>
      <c r="V245" s="52">
        <v>0</v>
      </c>
    </row>
    <row r="246" spans="1:22" ht="13.05" customHeight="1" x14ac:dyDescent="0.3">
      <c r="A246" s="50" t="s">
        <v>44</v>
      </c>
      <c r="B246" s="50" t="s">
        <v>78</v>
      </c>
      <c r="C246" s="50" t="s">
        <v>86</v>
      </c>
      <c r="D246" s="50" t="s">
        <v>23</v>
      </c>
      <c r="E246" s="51">
        <v>11</v>
      </c>
      <c r="F246" s="51">
        <v>111139</v>
      </c>
      <c r="G246" s="54" t="s">
        <v>120</v>
      </c>
      <c r="H246" s="52">
        <v>-2510.7087812499999</v>
      </c>
      <c r="I246" s="52">
        <v>0</v>
      </c>
      <c r="J246" s="52">
        <v>2619.20068359375</v>
      </c>
      <c r="K246" s="52">
        <v>0</v>
      </c>
      <c r="L246" s="53" t="s">
        <v>42</v>
      </c>
      <c r="M246" s="52">
        <v>-2568.3114600000008</v>
      </c>
      <c r="N246" s="52">
        <v>0</v>
      </c>
      <c r="O246" s="52">
        <v>2697.1650199999999</v>
      </c>
      <c r="P246" s="52">
        <v>0</v>
      </c>
      <c r="Q246" s="53" t="s">
        <v>42</v>
      </c>
      <c r="R246" s="52">
        <v>108.49190234375</v>
      </c>
      <c r="S246" s="52">
        <v>128.85355999999959</v>
      </c>
      <c r="T246" s="52">
        <v>-20.361657656249591</v>
      </c>
      <c r="U246" s="68">
        <v>-0.1876790545319679</v>
      </c>
      <c r="V246" s="52">
        <v>128.8535599999995</v>
      </c>
    </row>
    <row r="247" spans="1:22" ht="13.05" customHeight="1" thickBot="1" x14ac:dyDescent="0.35">
      <c r="A247" s="50" t="s">
        <v>44</v>
      </c>
      <c r="B247" s="50" t="s">
        <v>78</v>
      </c>
      <c r="C247" s="50" t="s">
        <v>86</v>
      </c>
      <c r="D247" s="50" t="s">
        <v>23</v>
      </c>
      <c r="E247" s="51">
        <v>11</v>
      </c>
      <c r="F247" s="51">
        <v>119992</v>
      </c>
      <c r="G247" s="54" t="s">
        <v>137</v>
      </c>
      <c r="H247" s="52">
        <v>0</v>
      </c>
      <c r="I247" s="52">
        <v>0</v>
      </c>
      <c r="J247" s="52">
        <v>0</v>
      </c>
      <c r="K247" s="52">
        <v>0</v>
      </c>
      <c r="L247" s="53" t="s">
        <v>42</v>
      </c>
      <c r="M247" s="52">
        <v>1318.068</v>
      </c>
      <c r="N247" s="52">
        <v>0</v>
      </c>
      <c r="O247" s="52">
        <v>-1318.068</v>
      </c>
      <c r="P247" s="52">
        <v>0</v>
      </c>
      <c r="Q247" s="53" t="s">
        <v>42</v>
      </c>
      <c r="R247" s="52">
        <v>0</v>
      </c>
      <c r="S247" s="52">
        <v>0</v>
      </c>
      <c r="T247" s="52">
        <v>0</v>
      </c>
      <c r="U247" s="66" t="s">
        <v>42</v>
      </c>
      <c r="V247" s="52">
        <v>0</v>
      </c>
    </row>
    <row r="248" spans="1:22" ht="13.05" customHeight="1" thickBot="1" x14ac:dyDescent="0.35">
      <c r="A248" s="50" t="s">
        <v>44</v>
      </c>
      <c r="B248" s="50" t="s">
        <v>78</v>
      </c>
      <c r="C248" s="50" t="s">
        <v>86</v>
      </c>
      <c r="D248" s="50" t="s">
        <v>23</v>
      </c>
      <c r="E248" s="51">
        <v>11</v>
      </c>
      <c r="F248" s="48" t="s">
        <v>45</v>
      </c>
      <c r="G248" s="47"/>
      <c r="H248" s="45">
        <v>-24854.745744697571</v>
      </c>
      <c r="I248" s="45">
        <v>0</v>
      </c>
      <c r="J248" s="45">
        <v>25373.956559883121</v>
      </c>
      <c r="K248" s="45">
        <v>0</v>
      </c>
      <c r="L248" s="46" t="s">
        <v>42</v>
      </c>
      <c r="M248" s="45">
        <v>-25489.256549999998</v>
      </c>
      <c r="N248" s="45">
        <v>0</v>
      </c>
      <c r="O248" s="45">
        <v>26046.58664999999</v>
      </c>
      <c r="P248" s="45">
        <v>0</v>
      </c>
      <c r="Q248" s="46" t="s">
        <v>42</v>
      </c>
      <c r="R248" s="45">
        <v>519.21081518554683</v>
      </c>
      <c r="S248" s="45">
        <v>557.33010000000036</v>
      </c>
      <c r="T248" s="45">
        <v>-38.119284814453522</v>
      </c>
      <c r="U248" s="64">
        <v>-7.3417740346627833E-2</v>
      </c>
      <c r="V248" s="45">
        <v>557.33009999999774</v>
      </c>
    </row>
    <row r="249" spans="1:22" ht="13.05" customHeight="1" thickBot="1" x14ac:dyDescent="0.35">
      <c r="A249" s="50" t="s">
        <v>44</v>
      </c>
      <c r="B249" s="50" t="s">
        <v>78</v>
      </c>
      <c r="C249" s="50" t="s">
        <v>86</v>
      </c>
      <c r="D249" s="50" t="s">
        <v>23</v>
      </c>
      <c r="E249" s="48" t="s">
        <v>48</v>
      </c>
      <c r="F249" s="48"/>
      <c r="G249" s="47"/>
      <c r="H249" s="45">
        <v>-24854.745744697571</v>
      </c>
      <c r="I249" s="45">
        <v>0</v>
      </c>
      <c r="J249" s="45">
        <v>25373.956559883121</v>
      </c>
      <c r="K249" s="45">
        <v>0</v>
      </c>
      <c r="L249" s="46" t="s">
        <v>42</v>
      </c>
      <c r="M249" s="45">
        <v>-25489.256549999998</v>
      </c>
      <c r="N249" s="45">
        <v>0</v>
      </c>
      <c r="O249" s="45">
        <v>26046.58664999999</v>
      </c>
      <c r="P249" s="45">
        <v>0</v>
      </c>
      <c r="Q249" s="46" t="s">
        <v>42</v>
      </c>
      <c r="R249" s="45">
        <v>519.21081518554683</v>
      </c>
      <c r="S249" s="45">
        <v>557.33010000000036</v>
      </c>
      <c r="T249" s="45">
        <v>-38.119284814453522</v>
      </c>
      <c r="U249" s="64">
        <v>-7.3417740346627833E-2</v>
      </c>
      <c r="V249" s="45">
        <v>557.33009999999774</v>
      </c>
    </row>
    <row r="250" spans="1:22" ht="13.05" customHeight="1" x14ac:dyDescent="0.3">
      <c r="A250" s="50" t="s">
        <v>44</v>
      </c>
      <c r="B250" s="50" t="s">
        <v>78</v>
      </c>
      <c r="C250" s="50" t="s">
        <v>86</v>
      </c>
      <c r="D250" s="50" t="s">
        <v>22</v>
      </c>
      <c r="E250" s="51">
        <v>11</v>
      </c>
      <c r="F250" s="51">
        <v>111152</v>
      </c>
      <c r="G250" s="54" t="s">
        <v>136</v>
      </c>
      <c r="H250" s="52">
        <v>9431.9803150634762</v>
      </c>
      <c r="I250" s="52">
        <v>0</v>
      </c>
      <c r="J250" s="52">
        <v>0</v>
      </c>
      <c r="K250" s="52">
        <v>0</v>
      </c>
      <c r="L250" s="53" t="s">
        <v>42</v>
      </c>
      <c r="M250" s="52">
        <v>8172.640669999998</v>
      </c>
      <c r="N250" s="52">
        <v>0</v>
      </c>
      <c r="O250" s="52">
        <v>0</v>
      </c>
      <c r="P250" s="52">
        <v>0</v>
      </c>
      <c r="Q250" s="53" t="s">
        <v>42</v>
      </c>
      <c r="R250" s="52">
        <v>9431.9803150634762</v>
      </c>
      <c r="S250" s="52">
        <v>8172.640669999998</v>
      </c>
      <c r="T250" s="52">
        <v>1259.339645063478</v>
      </c>
      <c r="U250" s="68">
        <v>0.13351805273090239</v>
      </c>
      <c r="V250" s="52">
        <v>8172.640669999998</v>
      </c>
    </row>
    <row r="251" spans="1:22" ht="13.05" customHeight="1" x14ac:dyDescent="0.3">
      <c r="A251" s="50" t="s">
        <v>44</v>
      </c>
      <c r="B251" s="50" t="s">
        <v>78</v>
      </c>
      <c r="C251" s="50" t="s">
        <v>86</v>
      </c>
      <c r="D251" s="50" t="s">
        <v>22</v>
      </c>
      <c r="E251" s="51">
        <v>11</v>
      </c>
      <c r="F251" s="51">
        <v>111153</v>
      </c>
      <c r="G251" s="54" t="s">
        <v>135</v>
      </c>
      <c r="H251" s="52">
        <v>11588.314225234149</v>
      </c>
      <c r="I251" s="52">
        <v>0</v>
      </c>
      <c r="J251" s="52">
        <v>0</v>
      </c>
      <c r="K251" s="52">
        <v>0</v>
      </c>
      <c r="L251" s="53" t="s">
        <v>42</v>
      </c>
      <c r="M251" s="52">
        <v>9654.529770000001</v>
      </c>
      <c r="N251" s="52">
        <v>0</v>
      </c>
      <c r="O251" s="52">
        <v>0</v>
      </c>
      <c r="P251" s="52">
        <v>0</v>
      </c>
      <c r="Q251" s="53" t="s">
        <v>42</v>
      </c>
      <c r="R251" s="52">
        <v>11588.314225234149</v>
      </c>
      <c r="S251" s="52">
        <v>9654.529770000001</v>
      </c>
      <c r="T251" s="52">
        <v>1933.7844552341501</v>
      </c>
      <c r="U251" s="68">
        <v>0.16687366407645679</v>
      </c>
      <c r="V251" s="52">
        <v>9654.529770000001</v>
      </c>
    </row>
    <row r="252" spans="1:22" ht="13.05" customHeight="1" x14ac:dyDescent="0.3">
      <c r="A252" s="50" t="s">
        <v>44</v>
      </c>
      <c r="B252" s="50" t="s">
        <v>78</v>
      </c>
      <c r="C252" s="50" t="s">
        <v>86</v>
      </c>
      <c r="D252" s="50" t="s">
        <v>22</v>
      </c>
      <c r="E252" s="51">
        <v>11</v>
      </c>
      <c r="F252" s="51">
        <v>111154</v>
      </c>
      <c r="G252" s="54" t="s">
        <v>134</v>
      </c>
      <c r="H252" s="52">
        <v>21.3</v>
      </c>
      <c r="I252" s="52">
        <v>0</v>
      </c>
      <c r="J252" s="52">
        <v>0</v>
      </c>
      <c r="K252" s="52">
        <v>0</v>
      </c>
      <c r="L252" s="53" t="s">
        <v>42</v>
      </c>
      <c r="M252" s="52">
        <v>332.89814999999999</v>
      </c>
      <c r="N252" s="52">
        <v>0</v>
      </c>
      <c r="O252" s="52">
        <v>0</v>
      </c>
      <c r="P252" s="52">
        <v>0</v>
      </c>
      <c r="Q252" s="53" t="s">
        <v>42</v>
      </c>
      <c r="R252" s="52">
        <v>21.3</v>
      </c>
      <c r="S252" s="52">
        <v>332.89814999999999</v>
      </c>
      <c r="T252" s="52">
        <v>-311.59814999999998</v>
      </c>
      <c r="U252" s="68">
        <v>-14.629021126760559</v>
      </c>
      <c r="V252" s="52">
        <v>332.89814999999999</v>
      </c>
    </row>
    <row r="253" spans="1:22" ht="13.05" customHeight="1" x14ac:dyDescent="0.3">
      <c r="A253" s="50" t="s">
        <v>44</v>
      </c>
      <c r="B253" s="50" t="s">
        <v>78</v>
      </c>
      <c r="C253" s="50" t="s">
        <v>86</v>
      </c>
      <c r="D253" s="50" t="s">
        <v>22</v>
      </c>
      <c r="E253" s="51">
        <v>11</v>
      </c>
      <c r="F253" s="51">
        <v>111158</v>
      </c>
      <c r="G253" s="54" t="s">
        <v>318</v>
      </c>
      <c r="H253" s="52">
        <v>0</v>
      </c>
      <c r="I253" s="52">
        <v>0</v>
      </c>
      <c r="J253" s="52">
        <v>0</v>
      </c>
      <c r="K253" s="52">
        <v>0</v>
      </c>
      <c r="L253" s="53" t="s">
        <v>42</v>
      </c>
      <c r="M253" s="52">
        <v>105.05914</v>
      </c>
      <c r="N253" s="52">
        <v>0</v>
      </c>
      <c r="O253" s="52">
        <v>0</v>
      </c>
      <c r="P253" s="52">
        <v>0</v>
      </c>
      <c r="Q253" s="53" t="s">
        <v>42</v>
      </c>
      <c r="R253" s="52">
        <v>0</v>
      </c>
      <c r="S253" s="52">
        <v>105.05914</v>
      </c>
      <c r="T253" s="52">
        <v>-105.05914</v>
      </c>
      <c r="U253" s="66" t="s">
        <v>42</v>
      </c>
      <c r="V253" s="52">
        <v>105.05914</v>
      </c>
    </row>
    <row r="254" spans="1:22" ht="13.05" customHeight="1" x14ac:dyDescent="0.3">
      <c r="A254" s="50" t="s">
        <v>44</v>
      </c>
      <c r="B254" s="50" t="s">
        <v>78</v>
      </c>
      <c r="C254" s="50" t="s">
        <v>86</v>
      </c>
      <c r="D254" s="50" t="s">
        <v>22</v>
      </c>
      <c r="E254" s="51">
        <v>11</v>
      </c>
      <c r="F254" s="51">
        <v>111162</v>
      </c>
      <c r="G254" s="54" t="s">
        <v>132</v>
      </c>
      <c r="H254" s="52">
        <v>293.81500000000011</v>
      </c>
      <c r="I254" s="52">
        <v>6.7210000000000001</v>
      </c>
      <c r="J254" s="52">
        <v>597.17369999999994</v>
      </c>
      <c r="K254" s="52">
        <v>0</v>
      </c>
      <c r="L254" s="53" t="s">
        <v>42</v>
      </c>
      <c r="M254" s="52">
        <v>321.38682</v>
      </c>
      <c r="N254" s="52">
        <v>7.3853799999999996</v>
      </c>
      <c r="O254" s="52">
        <v>574.43427000000008</v>
      </c>
      <c r="P254" s="52">
        <v>0</v>
      </c>
      <c r="Q254" s="53" t="s">
        <v>42</v>
      </c>
      <c r="R254" s="52">
        <v>897.70970000000023</v>
      </c>
      <c r="S254" s="52">
        <v>903.20647000000008</v>
      </c>
      <c r="T254" s="52">
        <v>-5.4967699999998558</v>
      </c>
      <c r="U254" s="69">
        <v>-6.123104161623631E-3</v>
      </c>
      <c r="V254" s="52">
        <v>903.20646999999997</v>
      </c>
    </row>
    <row r="255" spans="1:22" ht="13.05" customHeight="1" x14ac:dyDescent="0.3">
      <c r="A255" s="50" t="s">
        <v>44</v>
      </c>
      <c r="B255" s="50" t="s">
        <v>78</v>
      </c>
      <c r="C255" s="50" t="s">
        <v>86</v>
      </c>
      <c r="D255" s="50" t="s">
        <v>22</v>
      </c>
      <c r="E255" s="51">
        <v>11</v>
      </c>
      <c r="F255" s="51">
        <v>111163</v>
      </c>
      <c r="G255" s="54" t="s">
        <v>131</v>
      </c>
      <c r="H255" s="52">
        <v>100</v>
      </c>
      <c r="I255" s="52">
        <v>0</v>
      </c>
      <c r="J255" s="52">
        <v>0</v>
      </c>
      <c r="K255" s="52">
        <v>0</v>
      </c>
      <c r="L255" s="53" t="s">
        <v>42</v>
      </c>
      <c r="M255" s="52">
        <v>3.0054400000000001</v>
      </c>
      <c r="N255" s="52">
        <v>0</v>
      </c>
      <c r="O255" s="52">
        <v>0</v>
      </c>
      <c r="P255" s="52">
        <v>0</v>
      </c>
      <c r="Q255" s="53" t="s">
        <v>42</v>
      </c>
      <c r="R255" s="52">
        <v>100</v>
      </c>
      <c r="S255" s="52">
        <v>3.0054400000000001</v>
      </c>
      <c r="T255" s="52">
        <v>96.994560000000007</v>
      </c>
      <c r="U255" s="68">
        <v>0.96994559999999996</v>
      </c>
      <c r="V255" s="52">
        <v>3.0054400000000001</v>
      </c>
    </row>
    <row r="256" spans="1:22" ht="13.05" customHeight="1" x14ac:dyDescent="0.3">
      <c r="A256" s="50" t="s">
        <v>44</v>
      </c>
      <c r="B256" s="50" t="s">
        <v>78</v>
      </c>
      <c r="C256" s="50" t="s">
        <v>86</v>
      </c>
      <c r="D256" s="50" t="s">
        <v>22</v>
      </c>
      <c r="E256" s="51">
        <v>11</v>
      </c>
      <c r="F256" s="51">
        <v>111167</v>
      </c>
      <c r="G256" s="54" t="s">
        <v>130</v>
      </c>
      <c r="H256" s="52">
        <v>99.999999999999957</v>
      </c>
      <c r="I256" s="52">
        <v>0</v>
      </c>
      <c r="J256" s="52">
        <v>0</v>
      </c>
      <c r="K256" s="52">
        <v>0</v>
      </c>
      <c r="L256" s="53" t="s">
        <v>42</v>
      </c>
      <c r="M256" s="52">
        <v>183.41752</v>
      </c>
      <c r="N256" s="52">
        <v>0</v>
      </c>
      <c r="O256" s="52">
        <v>0</v>
      </c>
      <c r="P256" s="52">
        <v>0</v>
      </c>
      <c r="Q256" s="53" t="s">
        <v>42</v>
      </c>
      <c r="R256" s="52">
        <v>99.999999999999957</v>
      </c>
      <c r="S256" s="52">
        <v>183.41752000000011</v>
      </c>
      <c r="T256" s="52">
        <v>-83.417520000000096</v>
      </c>
      <c r="U256" s="68">
        <v>-0.83417520000000123</v>
      </c>
      <c r="V256" s="52">
        <v>183.41752000000011</v>
      </c>
    </row>
    <row r="257" spans="1:22" ht="13.05" customHeight="1" x14ac:dyDescent="0.3">
      <c r="A257" s="50" t="s">
        <v>44</v>
      </c>
      <c r="B257" s="50" t="s">
        <v>78</v>
      </c>
      <c r="C257" s="50" t="s">
        <v>86</v>
      </c>
      <c r="D257" s="50" t="s">
        <v>22</v>
      </c>
      <c r="E257" s="51">
        <v>11</v>
      </c>
      <c r="F257" s="51">
        <v>111169</v>
      </c>
      <c r="G257" s="54" t="s">
        <v>317</v>
      </c>
      <c r="H257" s="52">
        <v>-35.435279296875002</v>
      </c>
      <c r="I257" s="52">
        <v>0</v>
      </c>
      <c r="J257" s="52">
        <v>347.88232421875</v>
      </c>
      <c r="K257" s="52">
        <v>0</v>
      </c>
      <c r="L257" s="53" t="s">
        <v>42</v>
      </c>
      <c r="M257" s="52">
        <v>0</v>
      </c>
      <c r="N257" s="52">
        <v>0</v>
      </c>
      <c r="O257" s="52">
        <v>0</v>
      </c>
      <c r="P257" s="52">
        <v>0</v>
      </c>
      <c r="Q257" s="53" t="s">
        <v>42</v>
      </c>
      <c r="R257" s="52">
        <v>312.44704492187498</v>
      </c>
      <c r="S257" s="52">
        <v>0</v>
      </c>
      <c r="T257" s="52">
        <v>312.44704492187498</v>
      </c>
      <c r="U257" s="68">
        <v>1</v>
      </c>
      <c r="V257" s="52">
        <v>0</v>
      </c>
    </row>
    <row r="258" spans="1:22" ht="13.05" customHeight="1" x14ac:dyDescent="0.3">
      <c r="A258" s="50" t="s">
        <v>44</v>
      </c>
      <c r="B258" s="50" t="s">
        <v>78</v>
      </c>
      <c r="C258" s="50" t="s">
        <v>86</v>
      </c>
      <c r="D258" s="50" t="s">
        <v>22</v>
      </c>
      <c r="E258" s="51">
        <v>11</v>
      </c>
      <c r="F258" s="51">
        <v>118152</v>
      </c>
      <c r="G258" s="54" t="s">
        <v>128</v>
      </c>
      <c r="H258" s="52">
        <v>0</v>
      </c>
      <c r="I258" s="52">
        <v>0</v>
      </c>
      <c r="J258" s="52">
        <v>0</v>
      </c>
      <c r="K258" s="52">
        <v>0</v>
      </c>
      <c r="L258" s="53" t="s">
        <v>42</v>
      </c>
      <c r="M258" s="52">
        <v>1385.08574</v>
      </c>
      <c r="N258" s="52">
        <v>0</v>
      </c>
      <c r="O258" s="52">
        <v>0</v>
      </c>
      <c r="P258" s="52">
        <v>0</v>
      </c>
      <c r="Q258" s="53" t="s">
        <v>42</v>
      </c>
      <c r="R258" s="52">
        <v>0</v>
      </c>
      <c r="S258" s="52">
        <v>1385.08574</v>
      </c>
      <c r="T258" s="52">
        <v>-1385.08574</v>
      </c>
      <c r="U258" s="66" t="s">
        <v>42</v>
      </c>
      <c r="V258" s="52">
        <v>1385.08574</v>
      </c>
    </row>
    <row r="259" spans="1:22" ht="13.05" customHeight="1" x14ac:dyDescent="0.3">
      <c r="A259" s="50" t="s">
        <v>44</v>
      </c>
      <c r="B259" s="50" t="s">
        <v>78</v>
      </c>
      <c r="C259" s="50" t="s">
        <v>86</v>
      </c>
      <c r="D259" s="50" t="s">
        <v>22</v>
      </c>
      <c r="E259" s="51">
        <v>11</v>
      </c>
      <c r="F259" s="51">
        <v>118153</v>
      </c>
      <c r="G259" s="54" t="s">
        <v>127</v>
      </c>
      <c r="H259" s="52">
        <v>0</v>
      </c>
      <c r="I259" s="52">
        <v>0</v>
      </c>
      <c r="J259" s="52">
        <v>0</v>
      </c>
      <c r="K259" s="52">
        <v>0</v>
      </c>
      <c r="L259" s="53" t="s">
        <v>42</v>
      </c>
      <c r="M259" s="52">
        <v>1480.94697</v>
      </c>
      <c r="N259" s="52">
        <v>0</v>
      </c>
      <c r="O259" s="52">
        <v>0</v>
      </c>
      <c r="P259" s="52">
        <v>0</v>
      </c>
      <c r="Q259" s="53" t="s">
        <v>42</v>
      </c>
      <c r="R259" s="52">
        <v>0</v>
      </c>
      <c r="S259" s="52">
        <v>1480.94697</v>
      </c>
      <c r="T259" s="52">
        <v>-1480.94697</v>
      </c>
      <c r="U259" s="66" t="s">
        <v>42</v>
      </c>
      <c r="V259" s="52">
        <v>1480.94697</v>
      </c>
    </row>
    <row r="260" spans="1:22" ht="13.05" customHeight="1" x14ac:dyDescent="0.3">
      <c r="A260" s="50" t="s">
        <v>44</v>
      </c>
      <c r="B260" s="50" t="s">
        <v>78</v>
      </c>
      <c r="C260" s="50" t="s">
        <v>86</v>
      </c>
      <c r="D260" s="50" t="s">
        <v>22</v>
      </c>
      <c r="E260" s="51">
        <v>11</v>
      </c>
      <c r="F260" s="51">
        <v>118154</v>
      </c>
      <c r="G260" s="54" t="s">
        <v>126</v>
      </c>
      <c r="H260" s="52">
        <v>0</v>
      </c>
      <c r="I260" s="52">
        <v>0</v>
      </c>
      <c r="J260" s="52">
        <v>0</v>
      </c>
      <c r="K260" s="52">
        <v>0</v>
      </c>
      <c r="L260" s="53" t="s">
        <v>42</v>
      </c>
      <c r="M260" s="52">
        <v>51.030520000000003</v>
      </c>
      <c r="N260" s="52">
        <v>0</v>
      </c>
      <c r="O260" s="52">
        <v>0</v>
      </c>
      <c r="P260" s="52">
        <v>0</v>
      </c>
      <c r="Q260" s="53" t="s">
        <v>42</v>
      </c>
      <c r="R260" s="52">
        <v>0</v>
      </c>
      <c r="S260" s="52">
        <v>51.030520000000003</v>
      </c>
      <c r="T260" s="52">
        <v>-51.030520000000003</v>
      </c>
      <c r="U260" s="66" t="s">
        <v>42</v>
      </c>
      <c r="V260" s="52">
        <v>51.030520000000003</v>
      </c>
    </row>
    <row r="261" spans="1:22" ht="13.05" customHeight="1" x14ac:dyDescent="0.3">
      <c r="A261" s="50" t="s">
        <v>44</v>
      </c>
      <c r="B261" s="50" t="s">
        <v>78</v>
      </c>
      <c r="C261" s="50" t="s">
        <v>86</v>
      </c>
      <c r="D261" s="50" t="s">
        <v>22</v>
      </c>
      <c r="E261" s="51">
        <v>11</v>
      </c>
      <c r="F261" s="51">
        <v>118158</v>
      </c>
      <c r="G261" s="54" t="s">
        <v>126</v>
      </c>
      <c r="H261" s="52">
        <v>0</v>
      </c>
      <c r="I261" s="52">
        <v>0</v>
      </c>
      <c r="J261" s="52">
        <v>0</v>
      </c>
      <c r="K261" s="52">
        <v>0</v>
      </c>
      <c r="L261" s="53" t="s">
        <v>42</v>
      </c>
      <c r="M261" s="52">
        <v>14.578099999999999</v>
      </c>
      <c r="N261" s="52">
        <v>0</v>
      </c>
      <c r="O261" s="52">
        <v>0</v>
      </c>
      <c r="P261" s="52">
        <v>0</v>
      </c>
      <c r="Q261" s="53" t="s">
        <v>42</v>
      </c>
      <c r="R261" s="52">
        <v>0</v>
      </c>
      <c r="S261" s="52">
        <v>14.578099999999999</v>
      </c>
      <c r="T261" s="52">
        <v>-14.578099999999999</v>
      </c>
      <c r="U261" s="66" t="s">
        <v>42</v>
      </c>
      <c r="V261" s="52">
        <v>14.578099999999999</v>
      </c>
    </row>
    <row r="262" spans="1:22" ht="13.05" customHeight="1" x14ac:dyDescent="0.3">
      <c r="A262" s="50" t="s">
        <v>44</v>
      </c>
      <c r="B262" s="50" t="s">
        <v>78</v>
      </c>
      <c r="C262" s="50" t="s">
        <v>86</v>
      </c>
      <c r="D262" s="50" t="s">
        <v>22</v>
      </c>
      <c r="E262" s="51">
        <v>11</v>
      </c>
      <c r="F262" s="51">
        <v>118162</v>
      </c>
      <c r="G262" s="54" t="s">
        <v>124</v>
      </c>
      <c r="H262" s="52">
        <v>0</v>
      </c>
      <c r="I262" s="52">
        <v>0</v>
      </c>
      <c r="J262" s="52">
        <v>0</v>
      </c>
      <c r="K262" s="52">
        <v>0</v>
      </c>
      <c r="L262" s="53" t="s">
        <v>42</v>
      </c>
      <c r="M262" s="52">
        <v>13.502750000000001</v>
      </c>
      <c r="N262" s="52">
        <v>0</v>
      </c>
      <c r="O262" s="52">
        <v>4.5312099999999988</v>
      </c>
      <c r="P262" s="52">
        <v>0</v>
      </c>
      <c r="Q262" s="53" t="s">
        <v>42</v>
      </c>
      <c r="R262" s="52">
        <v>0</v>
      </c>
      <c r="S262" s="52">
        <v>18.03396</v>
      </c>
      <c r="T262" s="52">
        <v>-18.03396</v>
      </c>
      <c r="U262" s="66" t="s">
        <v>42</v>
      </c>
      <c r="V262" s="52">
        <v>18.03396</v>
      </c>
    </row>
    <row r="263" spans="1:22" ht="13.05" customHeight="1" x14ac:dyDescent="0.3">
      <c r="A263" s="50" t="s">
        <v>44</v>
      </c>
      <c r="B263" s="50" t="s">
        <v>78</v>
      </c>
      <c r="C263" s="50" t="s">
        <v>86</v>
      </c>
      <c r="D263" s="50" t="s">
        <v>22</v>
      </c>
      <c r="E263" s="51">
        <v>11</v>
      </c>
      <c r="F263" s="51">
        <v>118167</v>
      </c>
      <c r="G263" s="54" t="s">
        <v>123</v>
      </c>
      <c r="H263" s="52">
        <v>0</v>
      </c>
      <c r="I263" s="52">
        <v>0</v>
      </c>
      <c r="J263" s="52">
        <v>0</v>
      </c>
      <c r="K263" s="52">
        <v>0</v>
      </c>
      <c r="L263" s="53" t="s">
        <v>42</v>
      </c>
      <c r="M263" s="52">
        <v>3.33128</v>
      </c>
      <c r="N263" s="52">
        <v>0</v>
      </c>
      <c r="O263" s="52">
        <v>0</v>
      </c>
      <c r="P263" s="52">
        <v>0</v>
      </c>
      <c r="Q263" s="53" t="s">
        <v>42</v>
      </c>
      <c r="R263" s="52">
        <v>0</v>
      </c>
      <c r="S263" s="52">
        <v>3.33128</v>
      </c>
      <c r="T263" s="52">
        <v>-3.33128</v>
      </c>
      <c r="U263" s="66" t="s">
        <v>42</v>
      </c>
      <c r="V263" s="52">
        <v>3.33128</v>
      </c>
    </row>
    <row r="264" spans="1:22" ht="13.05" customHeight="1" thickBot="1" x14ac:dyDescent="0.35">
      <c r="A264" s="50" t="s">
        <v>44</v>
      </c>
      <c r="B264" s="50" t="s">
        <v>78</v>
      </c>
      <c r="C264" s="50" t="s">
        <v>86</v>
      </c>
      <c r="D264" s="50" t="s">
        <v>22</v>
      </c>
      <c r="E264" s="51">
        <v>11</v>
      </c>
      <c r="F264" s="51">
        <v>119993</v>
      </c>
      <c r="G264" s="54" t="s">
        <v>121</v>
      </c>
      <c r="H264" s="52">
        <v>0</v>
      </c>
      <c r="I264" s="52">
        <v>0</v>
      </c>
      <c r="J264" s="52">
        <v>0</v>
      </c>
      <c r="K264" s="52">
        <v>0</v>
      </c>
      <c r="L264" s="53" t="s">
        <v>42</v>
      </c>
      <c r="M264" s="52">
        <v>-60</v>
      </c>
      <c r="N264" s="52">
        <v>0</v>
      </c>
      <c r="O264" s="52">
        <v>60</v>
      </c>
      <c r="P264" s="52">
        <v>0</v>
      </c>
      <c r="Q264" s="53" t="s">
        <v>42</v>
      </c>
      <c r="R264" s="52">
        <v>0</v>
      </c>
      <c r="S264" s="52">
        <v>0</v>
      </c>
      <c r="T264" s="52">
        <v>0</v>
      </c>
      <c r="U264" s="66" t="s">
        <v>42</v>
      </c>
      <c r="V264" s="52">
        <v>0</v>
      </c>
    </row>
    <row r="265" spans="1:22" ht="13.05" customHeight="1" thickBot="1" x14ac:dyDescent="0.35">
      <c r="A265" s="50" t="s">
        <v>44</v>
      </c>
      <c r="B265" s="50" t="s">
        <v>78</v>
      </c>
      <c r="C265" s="50" t="s">
        <v>86</v>
      </c>
      <c r="D265" s="50" t="s">
        <v>22</v>
      </c>
      <c r="E265" s="51">
        <v>11</v>
      </c>
      <c r="F265" s="48" t="s">
        <v>45</v>
      </c>
      <c r="G265" s="47"/>
      <c r="H265" s="45">
        <v>21499.97426100076</v>
      </c>
      <c r="I265" s="45">
        <v>6.7210000000000001</v>
      </c>
      <c r="J265" s="45">
        <v>945.05602421874994</v>
      </c>
      <c r="K265" s="45">
        <v>0</v>
      </c>
      <c r="L265" s="46" t="s">
        <v>42</v>
      </c>
      <c r="M265" s="45">
        <v>21661.41287</v>
      </c>
      <c r="N265" s="45">
        <v>7.3853799999999996</v>
      </c>
      <c r="O265" s="45">
        <v>638.96547999999996</v>
      </c>
      <c r="P265" s="45">
        <v>0</v>
      </c>
      <c r="Q265" s="46" t="s">
        <v>42</v>
      </c>
      <c r="R265" s="45">
        <v>22451.75128521951</v>
      </c>
      <c r="S265" s="45">
        <v>22307.763729999999</v>
      </c>
      <c r="T265" s="45">
        <v>143.9875552195081</v>
      </c>
      <c r="U265" s="67">
        <v>6.4131992818884887E-3</v>
      </c>
      <c r="V265" s="45">
        <v>22307.763729999999</v>
      </c>
    </row>
    <row r="266" spans="1:22" ht="13.05" customHeight="1" thickBot="1" x14ac:dyDescent="0.35">
      <c r="A266" s="50" t="s">
        <v>44</v>
      </c>
      <c r="B266" s="50" t="s">
        <v>78</v>
      </c>
      <c r="C266" s="50" t="s">
        <v>86</v>
      </c>
      <c r="D266" s="50" t="s">
        <v>22</v>
      </c>
      <c r="E266" s="48" t="s">
        <v>48</v>
      </c>
      <c r="F266" s="48"/>
      <c r="G266" s="47"/>
      <c r="H266" s="45">
        <v>21499.97426100076</v>
      </c>
      <c r="I266" s="45">
        <v>6.7210000000000001</v>
      </c>
      <c r="J266" s="45">
        <v>945.05602421874994</v>
      </c>
      <c r="K266" s="45">
        <v>0</v>
      </c>
      <c r="L266" s="46" t="s">
        <v>42</v>
      </c>
      <c r="M266" s="45">
        <v>21661.41287</v>
      </c>
      <c r="N266" s="45">
        <v>7.3853799999999996</v>
      </c>
      <c r="O266" s="45">
        <v>638.96547999999996</v>
      </c>
      <c r="P266" s="45">
        <v>0</v>
      </c>
      <c r="Q266" s="46" t="s">
        <v>42</v>
      </c>
      <c r="R266" s="45">
        <v>22451.75128521951</v>
      </c>
      <c r="S266" s="45">
        <v>22307.763729999999</v>
      </c>
      <c r="T266" s="45">
        <v>143.9875552195081</v>
      </c>
      <c r="U266" s="67">
        <v>6.4131992818884887E-3</v>
      </c>
      <c r="V266" s="45">
        <v>22307.763729999999</v>
      </c>
    </row>
    <row r="267" spans="1:22" ht="13.05" customHeight="1" x14ac:dyDescent="0.3">
      <c r="A267" s="50" t="s">
        <v>44</v>
      </c>
      <c r="B267" s="50" t="s">
        <v>78</v>
      </c>
      <c r="C267" s="50" t="s">
        <v>86</v>
      </c>
      <c r="D267" s="50" t="s">
        <v>21</v>
      </c>
      <c r="E267" s="51">
        <v>11</v>
      </c>
      <c r="F267" s="51">
        <v>111157</v>
      </c>
      <c r="G267" s="54" t="s">
        <v>120</v>
      </c>
      <c r="H267" s="52">
        <v>-3373.0008443145748</v>
      </c>
      <c r="I267" s="52">
        <v>92.005279205322267</v>
      </c>
      <c r="J267" s="52">
        <v>3249.2739556427</v>
      </c>
      <c r="K267" s="52">
        <v>0</v>
      </c>
      <c r="L267" s="53" t="s">
        <v>42</v>
      </c>
      <c r="M267" s="52">
        <v>-3867.92407</v>
      </c>
      <c r="N267" s="52">
        <v>96.468090000000018</v>
      </c>
      <c r="O267" s="52">
        <v>3727.4968699999999</v>
      </c>
      <c r="P267" s="52">
        <v>0</v>
      </c>
      <c r="Q267" s="53" t="s">
        <v>42</v>
      </c>
      <c r="R267" s="52">
        <v>-31.721609466552739</v>
      </c>
      <c r="S267" s="52">
        <v>-43.95911000000109</v>
      </c>
      <c r="T267" s="52">
        <v>12.237500533448349</v>
      </c>
      <c r="U267" s="68">
        <v>0.38577804655061959</v>
      </c>
      <c r="V267" s="52">
        <v>-43.959110000000102</v>
      </c>
    </row>
    <row r="268" spans="1:22" ht="13.05" customHeight="1" thickBot="1" x14ac:dyDescent="0.35">
      <c r="A268" s="50" t="s">
        <v>44</v>
      </c>
      <c r="B268" s="50" t="s">
        <v>78</v>
      </c>
      <c r="C268" s="50" t="s">
        <v>86</v>
      </c>
      <c r="D268" s="50" t="s">
        <v>21</v>
      </c>
      <c r="E268" s="51">
        <v>11</v>
      </c>
      <c r="F268" s="51">
        <v>119994</v>
      </c>
      <c r="G268" s="54" t="s">
        <v>316</v>
      </c>
      <c r="H268" s="52">
        <v>0</v>
      </c>
      <c r="I268" s="52">
        <v>0</v>
      </c>
      <c r="J268" s="52">
        <v>0</v>
      </c>
      <c r="K268" s="52">
        <v>0</v>
      </c>
      <c r="L268" s="53" t="s">
        <v>42</v>
      </c>
      <c r="M268" s="52">
        <v>184.7</v>
      </c>
      <c r="N268" s="52">
        <v>0</v>
      </c>
      <c r="O268" s="52">
        <v>-184.7</v>
      </c>
      <c r="P268" s="52">
        <v>0</v>
      </c>
      <c r="Q268" s="53" t="s">
        <v>42</v>
      </c>
      <c r="R268" s="52">
        <v>0</v>
      </c>
      <c r="S268" s="52">
        <v>0</v>
      </c>
      <c r="T268" s="52">
        <v>0</v>
      </c>
      <c r="U268" s="66" t="s">
        <v>42</v>
      </c>
      <c r="V268" s="52">
        <v>0</v>
      </c>
    </row>
    <row r="269" spans="1:22" ht="13.05" customHeight="1" thickBot="1" x14ac:dyDescent="0.35">
      <c r="A269" s="50" t="s">
        <v>44</v>
      </c>
      <c r="B269" s="50" t="s">
        <v>78</v>
      </c>
      <c r="C269" s="50" t="s">
        <v>86</v>
      </c>
      <c r="D269" s="50" t="s">
        <v>21</v>
      </c>
      <c r="E269" s="51">
        <v>11</v>
      </c>
      <c r="F269" s="48" t="s">
        <v>45</v>
      </c>
      <c r="G269" s="47"/>
      <c r="H269" s="45">
        <v>-3373.0008443145748</v>
      </c>
      <c r="I269" s="45">
        <v>92.005279205322267</v>
      </c>
      <c r="J269" s="45">
        <v>3249.2739556427</v>
      </c>
      <c r="K269" s="45">
        <v>0</v>
      </c>
      <c r="L269" s="46" t="s">
        <v>42</v>
      </c>
      <c r="M269" s="45">
        <v>-3683.2240699999988</v>
      </c>
      <c r="N269" s="45">
        <v>96.468090000000018</v>
      </c>
      <c r="O269" s="45">
        <v>3542.7968700000001</v>
      </c>
      <c r="P269" s="45">
        <v>0</v>
      </c>
      <c r="Q269" s="46" t="s">
        <v>42</v>
      </c>
      <c r="R269" s="45">
        <v>-31.721609466552739</v>
      </c>
      <c r="S269" s="45">
        <v>-43.959110000000678</v>
      </c>
      <c r="T269" s="45">
        <v>12.23750053344795</v>
      </c>
      <c r="U269" s="64">
        <v>0.38577804655060682</v>
      </c>
      <c r="V269" s="45">
        <v>-43.95910999999964</v>
      </c>
    </row>
    <row r="270" spans="1:22" ht="13.05" customHeight="1" thickBot="1" x14ac:dyDescent="0.35">
      <c r="A270" s="50" t="s">
        <v>44</v>
      </c>
      <c r="B270" s="50" t="s">
        <v>78</v>
      </c>
      <c r="C270" s="50" t="s">
        <v>86</v>
      </c>
      <c r="D270" s="50" t="s">
        <v>21</v>
      </c>
      <c r="E270" s="48" t="s">
        <v>48</v>
      </c>
      <c r="F270" s="48"/>
      <c r="G270" s="47"/>
      <c r="H270" s="45">
        <v>-3373.0008443145748</v>
      </c>
      <c r="I270" s="45">
        <v>92.005279205322267</v>
      </c>
      <c r="J270" s="45">
        <v>3249.2739556427</v>
      </c>
      <c r="K270" s="45">
        <v>0</v>
      </c>
      <c r="L270" s="46" t="s">
        <v>42</v>
      </c>
      <c r="M270" s="45">
        <v>-3683.2240699999988</v>
      </c>
      <c r="N270" s="45">
        <v>96.468090000000018</v>
      </c>
      <c r="O270" s="45">
        <v>3542.7968700000001</v>
      </c>
      <c r="P270" s="45">
        <v>0</v>
      </c>
      <c r="Q270" s="46" t="s">
        <v>42</v>
      </c>
      <c r="R270" s="45">
        <v>-31.721609466552739</v>
      </c>
      <c r="S270" s="45">
        <v>-43.959110000000678</v>
      </c>
      <c r="T270" s="45">
        <v>12.23750053344795</v>
      </c>
      <c r="U270" s="64">
        <v>0.38577804655060682</v>
      </c>
      <c r="V270" s="45">
        <v>-43.95910999999964</v>
      </c>
    </row>
    <row r="271" spans="1:22" ht="13.05" customHeight="1" x14ac:dyDescent="0.3">
      <c r="A271" s="50" t="s">
        <v>44</v>
      </c>
      <c r="B271" s="50" t="s">
        <v>78</v>
      </c>
      <c r="C271" s="50" t="s">
        <v>86</v>
      </c>
      <c r="D271" s="50" t="s">
        <v>115</v>
      </c>
      <c r="E271" s="51">
        <v>11</v>
      </c>
      <c r="F271" s="51">
        <v>111181</v>
      </c>
      <c r="G271" s="54" t="s">
        <v>119</v>
      </c>
      <c r="H271" s="52">
        <v>751.73998046874999</v>
      </c>
      <c r="I271" s="52">
        <v>0</v>
      </c>
      <c r="J271" s="52">
        <v>0</v>
      </c>
      <c r="K271" s="52">
        <v>0</v>
      </c>
      <c r="L271" s="53" t="s">
        <v>42</v>
      </c>
      <c r="M271" s="52">
        <v>660.55809999999997</v>
      </c>
      <c r="N271" s="52">
        <v>0</v>
      </c>
      <c r="O271" s="52">
        <v>0</v>
      </c>
      <c r="P271" s="52">
        <v>0</v>
      </c>
      <c r="Q271" s="53" t="s">
        <v>42</v>
      </c>
      <c r="R271" s="52">
        <v>751.73998046874999</v>
      </c>
      <c r="S271" s="52">
        <v>660.55809999999997</v>
      </c>
      <c r="T271" s="52">
        <v>91.181880468750023</v>
      </c>
      <c r="U271" s="68">
        <v>0.12129444068132871</v>
      </c>
      <c r="V271" s="52">
        <v>660.55809999999997</v>
      </c>
    </row>
    <row r="272" spans="1:22" ht="13.05" customHeight="1" x14ac:dyDescent="0.3">
      <c r="A272" s="50" t="s">
        <v>44</v>
      </c>
      <c r="B272" s="50" t="s">
        <v>78</v>
      </c>
      <c r="C272" s="50" t="s">
        <v>86</v>
      </c>
      <c r="D272" s="50" t="s">
        <v>115</v>
      </c>
      <c r="E272" s="51">
        <v>11</v>
      </c>
      <c r="F272" s="51">
        <v>111183</v>
      </c>
      <c r="G272" s="54" t="s">
        <v>118</v>
      </c>
      <c r="H272" s="52">
        <v>0</v>
      </c>
      <c r="I272" s="52">
        <v>0</v>
      </c>
      <c r="J272" s="52">
        <v>0</v>
      </c>
      <c r="K272" s="52">
        <v>0</v>
      </c>
      <c r="L272" s="53" t="s">
        <v>42</v>
      </c>
      <c r="M272" s="52">
        <v>56.303060000000002</v>
      </c>
      <c r="N272" s="52">
        <v>0</v>
      </c>
      <c r="O272" s="52">
        <v>0</v>
      </c>
      <c r="P272" s="52">
        <v>0</v>
      </c>
      <c r="Q272" s="53" t="s">
        <v>42</v>
      </c>
      <c r="R272" s="52">
        <v>0</v>
      </c>
      <c r="S272" s="52">
        <v>56.303060000000002</v>
      </c>
      <c r="T272" s="52">
        <v>-56.303060000000002</v>
      </c>
      <c r="U272" s="66" t="s">
        <v>42</v>
      </c>
      <c r="V272" s="52">
        <v>56.303060000000002</v>
      </c>
    </row>
    <row r="273" spans="1:22" ht="13.05" customHeight="1" x14ac:dyDescent="0.3">
      <c r="A273" s="50" t="s">
        <v>44</v>
      </c>
      <c r="B273" s="50" t="s">
        <v>78</v>
      </c>
      <c r="C273" s="50" t="s">
        <v>86</v>
      </c>
      <c r="D273" s="50" t="s">
        <v>115</v>
      </c>
      <c r="E273" s="51">
        <v>11</v>
      </c>
      <c r="F273" s="51">
        <v>111187</v>
      </c>
      <c r="G273" s="54" t="s">
        <v>120</v>
      </c>
      <c r="H273" s="52">
        <v>-9.6300000000000008</v>
      </c>
      <c r="I273" s="52">
        <v>0</v>
      </c>
      <c r="J273" s="52">
        <v>9.6300000000000008</v>
      </c>
      <c r="K273" s="52">
        <v>0</v>
      </c>
      <c r="L273" s="53" t="s">
        <v>42</v>
      </c>
      <c r="M273" s="52">
        <v>-9.7959700000000005</v>
      </c>
      <c r="N273" s="52">
        <v>0</v>
      </c>
      <c r="O273" s="52">
        <v>9.7959700000000005</v>
      </c>
      <c r="P273" s="52">
        <v>0</v>
      </c>
      <c r="Q273" s="53" t="s">
        <v>42</v>
      </c>
      <c r="R273" s="52">
        <v>0</v>
      </c>
      <c r="S273" s="52">
        <v>0</v>
      </c>
      <c r="T273" s="52">
        <v>0</v>
      </c>
      <c r="U273" s="66" t="s">
        <v>42</v>
      </c>
      <c r="V273" s="52">
        <v>0</v>
      </c>
    </row>
    <row r="274" spans="1:22" ht="13.05" customHeight="1" x14ac:dyDescent="0.3">
      <c r="A274" s="50" t="s">
        <v>44</v>
      </c>
      <c r="B274" s="50" t="s">
        <v>78</v>
      </c>
      <c r="C274" s="50" t="s">
        <v>86</v>
      </c>
      <c r="D274" s="50" t="s">
        <v>115</v>
      </c>
      <c r="E274" s="51">
        <v>11</v>
      </c>
      <c r="F274" s="51">
        <v>115103</v>
      </c>
      <c r="G274" s="54" t="s">
        <v>315</v>
      </c>
      <c r="H274" s="52">
        <v>0</v>
      </c>
      <c r="I274" s="52">
        <v>0</v>
      </c>
      <c r="J274" s="52">
        <v>0</v>
      </c>
      <c r="K274" s="52">
        <v>0</v>
      </c>
      <c r="L274" s="53" t="s">
        <v>42</v>
      </c>
      <c r="M274" s="52">
        <v>43.524999999999999</v>
      </c>
      <c r="N274" s="52">
        <v>0</v>
      </c>
      <c r="O274" s="52">
        <v>0</v>
      </c>
      <c r="P274" s="52">
        <v>0</v>
      </c>
      <c r="Q274" s="53" t="s">
        <v>42</v>
      </c>
      <c r="R274" s="52">
        <v>0</v>
      </c>
      <c r="S274" s="52">
        <v>43.524999999999999</v>
      </c>
      <c r="T274" s="52">
        <v>-43.524999999999999</v>
      </c>
      <c r="U274" s="66" t="s">
        <v>42</v>
      </c>
      <c r="V274" s="52">
        <v>43.524999999999999</v>
      </c>
    </row>
    <row r="275" spans="1:22" ht="13.05" customHeight="1" x14ac:dyDescent="0.3">
      <c r="A275" s="50" t="s">
        <v>44</v>
      </c>
      <c r="B275" s="50" t="s">
        <v>78</v>
      </c>
      <c r="C275" s="50" t="s">
        <v>86</v>
      </c>
      <c r="D275" s="50" t="s">
        <v>115</v>
      </c>
      <c r="E275" s="51">
        <v>11</v>
      </c>
      <c r="F275" s="51">
        <v>117153</v>
      </c>
      <c r="G275" s="54" t="s">
        <v>314</v>
      </c>
      <c r="H275" s="52">
        <v>0</v>
      </c>
      <c r="I275" s="52">
        <v>0</v>
      </c>
      <c r="J275" s="52">
        <v>0</v>
      </c>
      <c r="K275" s="52">
        <v>0</v>
      </c>
      <c r="L275" s="53" t="s">
        <v>42</v>
      </c>
      <c r="M275" s="52">
        <v>6.3442999999999996</v>
      </c>
      <c r="N275" s="52">
        <v>0</v>
      </c>
      <c r="O275" s="52">
        <v>0</v>
      </c>
      <c r="P275" s="52">
        <v>0</v>
      </c>
      <c r="Q275" s="53" t="s">
        <v>42</v>
      </c>
      <c r="R275" s="52">
        <v>0</v>
      </c>
      <c r="S275" s="52">
        <v>6.3442999999999996</v>
      </c>
      <c r="T275" s="52">
        <v>-6.3442999999999996</v>
      </c>
      <c r="U275" s="66" t="s">
        <v>42</v>
      </c>
      <c r="V275" s="52">
        <v>6.3442999999999996</v>
      </c>
    </row>
    <row r="276" spans="1:22" ht="13.05" customHeight="1" x14ac:dyDescent="0.3">
      <c r="A276" s="50" t="s">
        <v>44</v>
      </c>
      <c r="B276" s="50" t="s">
        <v>78</v>
      </c>
      <c r="C276" s="50" t="s">
        <v>86</v>
      </c>
      <c r="D276" s="50" t="s">
        <v>115</v>
      </c>
      <c r="E276" s="51">
        <v>11</v>
      </c>
      <c r="F276" s="51">
        <v>118181</v>
      </c>
      <c r="G276" s="54" t="s">
        <v>117</v>
      </c>
      <c r="H276" s="52">
        <v>0</v>
      </c>
      <c r="I276" s="52">
        <v>0</v>
      </c>
      <c r="J276" s="52">
        <v>0</v>
      </c>
      <c r="K276" s="52">
        <v>0</v>
      </c>
      <c r="L276" s="53" t="s">
        <v>42</v>
      </c>
      <c r="M276" s="52">
        <v>96.918360000000007</v>
      </c>
      <c r="N276" s="52">
        <v>0</v>
      </c>
      <c r="O276" s="52">
        <v>0</v>
      </c>
      <c r="P276" s="52">
        <v>0</v>
      </c>
      <c r="Q276" s="53" t="s">
        <v>42</v>
      </c>
      <c r="R276" s="52">
        <v>0</v>
      </c>
      <c r="S276" s="52">
        <v>96.918360000000007</v>
      </c>
      <c r="T276" s="52">
        <v>-96.918360000000007</v>
      </c>
      <c r="U276" s="66" t="s">
        <v>42</v>
      </c>
      <c r="V276" s="52">
        <v>96.918360000000007</v>
      </c>
    </row>
    <row r="277" spans="1:22" ht="13.05" customHeight="1" thickBot="1" x14ac:dyDescent="0.35">
      <c r="A277" s="50" t="s">
        <v>44</v>
      </c>
      <c r="B277" s="50" t="s">
        <v>78</v>
      </c>
      <c r="C277" s="50" t="s">
        <v>86</v>
      </c>
      <c r="D277" s="50" t="s">
        <v>115</v>
      </c>
      <c r="E277" s="51">
        <v>11</v>
      </c>
      <c r="F277" s="51">
        <v>118183</v>
      </c>
      <c r="G277" s="54" t="s">
        <v>116</v>
      </c>
      <c r="H277" s="52">
        <v>0</v>
      </c>
      <c r="I277" s="52">
        <v>0</v>
      </c>
      <c r="J277" s="52">
        <v>0</v>
      </c>
      <c r="K277" s="52">
        <v>0</v>
      </c>
      <c r="L277" s="53" t="s">
        <v>42</v>
      </c>
      <c r="M277" s="52">
        <v>8.1578600000000012</v>
      </c>
      <c r="N277" s="52">
        <v>0</v>
      </c>
      <c r="O277" s="52">
        <v>0</v>
      </c>
      <c r="P277" s="52">
        <v>0</v>
      </c>
      <c r="Q277" s="53" t="s">
        <v>42</v>
      </c>
      <c r="R277" s="52">
        <v>0</v>
      </c>
      <c r="S277" s="52">
        <v>8.1578600000000012</v>
      </c>
      <c r="T277" s="52">
        <v>-8.1578600000000012</v>
      </c>
      <c r="U277" s="66" t="s">
        <v>42</v>
      </c>
      <c r="V277" s="52">
        <v>8.1578600000000012</v>
      </c>
    </row>
    <row r="278" spans="1:22" ht="13.05" customHeight="1" thickBot="1" x14ac:dyDescent="0.35">
      <c r="A278" s="50" t="s">
        <v>44</v>
      </c>
      <c r="B278" s="50" t="s">
        <v>78</v>
      </c>
      <c r="C278" s="50" t="s">
        <v>86</v>
      </c>
      <c r="D278" s="50" t="s">
        <v>115</v>
      </c>
      <c r="E278" s="51">
        <v>11</v>
      </c>
      <c r="F278" s="48" t="s">
        <v>45</v>
      </c>
      <c r="G278" s="47"/>
      <c r="H278" s="45">
        <v>742.10998046875</v>
      </c>
      <c r="I278" s="45">
        <v>0</v>
      </c>
      <c r="J278" s="45">
        <v>9.6300000000000008</v>
      </c>
      <c r="K278" s="45">
        <v>0</v>
      </c>
      <c r="L278" s="46" t="s">
        <v>42</v>
      </c>
      <c r="M278" s="45">
        <v>862.01071000000013</v>
      </c>
      <c r="N278" s="45">
        <v>0</v>
      </c>
      <c r="O278" s="45">
        <v>9.7959700000000005</v>
      </c>
      <c r="P278" s="45">
        <v>0</v>
      </c>
      <c r="Q278" s="46" t="s">
        <v>42</v>
      </c>
      <c r="R278" s="45">
        <v>751.73998046874999</v>
      </c>
      <c r="S278" s="45">
        <v>871.80667999999991</v>
      </c>
      <c r="T278" s="45">
        <v>-120.0666995312499</v>
      </c>
      <c r="U278" s="64">
        <v>-0.15971839020239681</v>
      </c>
      <c r="V278" s="45">
        <v>871.80668000000003</v>
      </c>
    </row>
    <row r="279" spans="1:22" ht="13.05" customHeight="1" thickBot="1" x14ac:dyDescent="0.35">
      <c r="A279" s="50" t="s">
        <v>44</v>
      </c>
      <c r="B279" s="50" t="s">
        <v>78</v>
      </c>
      <c r="C279" s="50" t="s">
        <v>86</v>
      </c>
      <c r="D279" s="50" t="s">
        <v>115</v>
      </c>
      <c r="E279" s="48" t="s">
        <v>48</v>
      </c>
      <c r="F279" s="48"/>
      <c r="G279" s="47"/>
      <c r="H279" s="45">
        <v>742.10998046875</v>
      </c>
      <c r="I279" s="45">
        <v>0</v>
      </c>
      <c r="J279" s="45">
        <v>9.6300000000000008</v>
      </c>
      <c r="K279" s="45">
        <v>0</v>
      </c>
      <c r="L279" s="46" t="s">
        <v>42</v>
      </c>
      <c r="M279" s="45">
        <v>862.01071000000013</v>
      </c>
      <c r="N279" s="45">
        <v>0</v>
      </c>
      <c r="O279" s="45">
        <v>9.7959700000000005</v>
      </c>
      <c r="P279" s="45">
        <v>0</v>
      </c>
      <c r="Q279" s="46" t="s">
        <v>42</v>
      </c>
      <c r="R279" s="45">
        <v>751.73998046874999</v>
      </c>
      <c r="S279" s="45">
        <v>871.80667999999991</v>
      </c>
      <c r="T279" s="45">
        <v>-120.0666995312499</v>
      </c>
      <c r="U279" s="64">
        <v>-0.15971839020239681</v>
      </c>
      <c r="V279" s="45">
        <v>871.80668000000003</v>
      </c>
    </row>
    <row r="280" spans="1:22" ht="13.05" customHeight="1" x14ac:dyDescent="0.3">
      <c r="A280" s="50" t="s">
        <v>44</v>
      </c>
      <c r="B280" s="50" t="s">
        <v>78</v>
      </c>
      <c r="C280" s="50" t="s">
        <v>86</v>
      </c>
      <c r="D280" s="50" t="s">
        <v>19</v>
      </c>
      <c r="E280" s="51">
        <v>12</v>
      </c>
      <c r="F280" s="51">
        <v>121183</v>
      </c>
      <c r="G280" s="54" t="s">
        <v>114</v>
      </c>
      <c r="H280" s="52">
        <v>0</v>
      </c>
      <c r="I280" s="52">
        <v>0</v>
      </c>
      <c r="J280" s="52">
        <v>0</v>
      </c>
      <c r="K280" s="52">
        <v>0</v>
      </c>
      <c r="L280" s="53" t="s">
        <v>42</v>
      </c>
      <c r="M280" s="52">
        <v>-16.17333</v>
      </c>
      <c r="N280" s="52">
        <v>0</v>
      </c>
      <c r="O280" s="52">
        <v>0</v>
      </c>
      <c r="P280" s="52">
        <v>0</v>
      </c>
      <c r="Q280" s="53" t="s">
        <v>42</v>
      </c>
      <c r="R280" s="52">
        <v>0</v>
      </c>
      <c r="S280" s="52">
        <v>-16.17333</v>
      </c>
      <c r="T280" s="52">
        <v>16.17333</v>
      </c>
      <c r="U280" s="66" t="s">
        <v>42</v>
      </c>
      <c r="V280" s="52">
        <v>-16.17333</v>
      </c>
    </row>
    <row r="281" spans="1:22" ht="13.05" customHeight="1" x14ac:dyDescent="0.3">
      <c r="A281" s="50" t="s">
        <v>44</v>
      </c>
      <c r="B281" s="50" t="s">
        <v>78</v>
      </c>
      <c r="C281" s="50" t="s">
        <v>86</v>
      </c>
      <c r="D281" s="50" t="s">
        <v>19</v>
      </c>
      <c r="E281" s="51">
        <v>12</v>
      </c>
      <c r="F281" s="51">
        <v>124107</v>
      </c>
      <c r="G281" s="54" t="s">
        <v>113</v>
      </c>
      <c r="H281" s="52">
        <v>-300</v>
      </c>
      <c r="I281" s="52">
        <v>0</v>
      </c>
      <c r="J281" s="52">
        <v>0</v>
      </c>
      <c r="K281" s="52">
        <v>0</v>
      </c>
      <c r="L281" s="53" t="s">
        <v>42</v>
      </c>
      <c r="M281" s="52">
        <v>-61.1066</v>
      </c>
      <c r="N281" s="52">
        <v>0</v>
      </c>
      <c r="O281" s="52">
        <v>0</v>
      </c>
      <c r="P281" s="52">
        <v>0</v>
      </c>
      <c r="Q281" s="53" t="s">
        <v>42</v>
      </c>
      <c r="R281" s="52">
        <v>-300</v>
      </c>
      <c r="S281" s="52">
        <v>-61.1066</v>
      </c>
      <c r="T281" s="52">
        <v>-238.89340000000001</v>
      </c>
      <c r="U281" s="68">
        <v>-0.79631133333333326</v>
      </c>
      <c r="V281" s="52">
        <v>-61.1066</v>
      </c>
    </row>
    <row r="282" spans="1:22" ht="13.05" customHeight="1" x14ac:dyDescent="0.3">
      <c r="A282" s="50" t="s">
        <v>44</v>
      </c>
      <c r="B282" s="50" t="s">
        <v>78</v>
      </c>
      <c r="C282" s="50" t="s">
        <v>86</v>
      </c>
      <c r="D282" s="50" t="s">
        <v>19</v>
      </c>
      <c r="E282" s="51">
        <v>12</v>
      </c>
      <c r="F282" s="51">
        <v>124199</v>
      </c>
      <c r="G282" s="54" t="s">
        <v>112</v>
      </c>
      <c r="H282" s="52">
        <v>0</v>
      </c>
      <c r="I282" s="52">
        <v>0</v>
      </c>
      <c r="J282" s="52">
        <v>0</v>
      </c>
      <c r="K282" s="52">
        <v>0</v>
      </c>
      <c r="L282" s="53" t="s">
        <v>42</v>
      </c>
      <c r="M282" s="52">
        <v>-7.8869999999999996</v>
      </c>
      <c r="N282" s="52">
        <v>0</v>
      </c>
      <c r="O282" s="52">
        <v>0</v>
      </c>
      <c r="P282" s="52">
        <v>0</v>
      </c>
      <c r="Q282" s="53" t="s">
        <v>42</v>
      </c>
      <c r="R282" s="52">
        <v>0</v>
      </c>
      <c r="S282" s="52">
        <v>-7.8869999999999996</v>
      </c>
      <c r="T282" s="52">
        <v>7.8869999999999996</v>
      </c>
      <c r="U282" s="66" t="s">
        <v>42</v>
      </c>
      <c r="V282" s="52">
        <v>-7.8869999999999996</v>
      </c>
    </row>
    <row r="283" spans="1:22" ht="13.05" customHeight="1" x14ac:dyDescent="0.3">
      <c r="A283" s="50" t="s">
        <v>44</v>
      </c>
      <c r="B283" s="50" t="s">
        <v>78</v>
      </c>
      <c r="C283" s="50" t="s">
        <v>86</v>
      </c>
      <c r="D283" s="50" t="s">
        <v>19</v>
      </c>
      <c r="E283" s="51">
        <v>12</v>
      </c>
      <c r="F283" s="51">
        <v>128107</v>
      </c>
      <c r="G283" s="54" t="s">
        <v>111</v>
      </c>
      <c r="H283" s="52">
        <v>-437.5</v>
      </c>
      <c r="I283" s="52">
        <v>0</v>
      </c>
      <c r="J283" s="52">
        <v>0</v>
      </c>
      <c r="K283" s="52">
        <v>0</v>
      </c>
      <c r="L283" s="53" t="s">
        <v>42</v>
      </c>
      <c r="M283" s="52">
        <v>-139.41211000000001</v>
      </c>
      <c r="N283" s="52">
        <v>0</v>
      </c>
      <c r="O283" s="52">
        <v>0</v>
      </c>
      <c r="P283" s="52">
        <v>0</v>
      </c>
      <c r="Q283" s="53" t="s">
        <v>42</v>
      </c>
      <c r="R283" s="52">
        <v>-437.5</v>
      </c>
      <c r="S283" s="52">
        <v>-139.41211000000001</v>
      </c>
      <c r="T283" s="52">
        <v>-298.08789000000002</v>
      </c>
      <c r="U283" s="68">
        <v>-0.68134374857142865</v>
      </c>
      <c r="V283" s="52">
        <v>-139.41211000000001</v>
      </c>
    </row>
    <row r="284" spans="1:22" ht="13.05" customHeight="1" x14ac:dyDescent="0.3">
      <c r="A284" s="50" t="s">
        <v>44</v>
      </c>
      <c r="B284" s="50" t="s">
        <v>78</v>
      </c>
      <c r="C284" s="50" t="s">
        <v>86</v>
      </c>
      <c r="D284" s="50" t="s">
        <v>19</v>
      </c>
      <c r="E284" s="51">
        <v>12</v>
      </c>
      <c r="F284" s="51">
        <v>128109</v>
      </c>
      <c r="G284" s="54" t="s">
        <v>110</v>
      </c>
      <c r="H284" s="52">
        <v>-50.00000000000005</v>
      </c>
      <c r="I284" s="52">
        <v>0</v>
      </c>
      <c r="J284" s="52">
        <v>0</v>
      </c>
      <c r="K284" s="52">
        <v>0</v>
      </c>
      <c r="L284" s="53" t="s">
        <v>42</v>
      </c>
      <c r="M284" s="52">
        <v>-19.817</v>
      </c>
      <c r="N284" s="52">
        <v>0</v>
      </c>
      <c r="O284" s="52">
        <v>0</v>
      </c>
      <c r="P284" s="52">
        <v>0</v>
      </c>
      <c r="Q284" s="53" t="s">
        <v>42</v>
      </c>
      <c r="R284" s="52">
        <v>-50.00000000000005</v>
      </c>
      <c r="S284" s="52">
        <v>-19.817</v>
      </c>
      <c r="T284" s="52">
        <v>-30.18300000000005</v>
      </c>
      <c r="U284" s="68">
        <v>-0.60366000000000042</v>
      </c>
      <c r="V284" s="52">
        <v>-19.817</v>
      </c>
    </row>
    <row r="285" spans="1:22" ht="13.05" customHeight="1" x14ac:dyDescent="0.3">
      <c r="A285" s="50" t="s">
        <v>44</v>
      </c>
      <c r="B285" s="50" t="s">
        <v>78</v>
      </c>
      <c r="C285" s="50" t="s">
        <v>86</v>
      </c>
      <c r="D285" s="50" t="s">
        <v>19</v>
      </c>
      <c r="E285" s="51">
        <v>12</v>
      </c>
      <c r="F285" s="51">
        <v>129109</v>
      </c>
      <c r="G285" s="54" t="s">
        <v>313</v>
      </c>
      <c r="H285" s="52">
        <v>0</v>
      </c>
      <c r="I285" s="52">
        <v>0</v>
      </c>
      <c r="J285" s="52">
        <v>0</v>
      </c>
      <c r="K285" s="52">
        <v>0</v>
      </c>
      <c r="L285" s="53" t="s">
        <v>42</v>
      </c>
      <c r="M285" s="52">
        <v>-0.92800000000000005</v>
      </c>
      <c r="N285" s="52">
        <v>0</v>
      </c>
      <c r="O285" s="52">
        <v>0</v>
      </c>
      <c r="P285" s="52">
        <v>0</v>
      </c>
      <c r="Q285" s="53" t="s">
        <v>42</v>
      </c>
      <c r="R285" s="52">
        <v>0</v>
      </c>
      <c r="S285" s="52">
        <v>-0.92800000000000005</v>
      </c>
      <c r="T285" s="52">
        <v>0.92800000000000005</v>
      </c>
      <c r="U285" s="66" t="s">
        <v>42</v>
      </c>
      <c r="V285" s="52">
        <v>-0.92800000000000005</v>
      </c>
    </row>
    <row r="286" spans="1:22" ht="13.05" customHeight="1" x14ac:dyDescent="0.3">
      <c r="A286" s="50" t="s">
        <v>44</v>
      </c>
      <c r="B286" s="50" t="s">
        <v>78</v>
      </c>
      <c r="C286" s="50" t="s">
        <v>86</v>
      </c>
      <c r="D286" s="50" t="s">
        <v>19</v>
      </c>
      <c r="E286" s="51">
        <v>12</v>
      </c>
      <c r="F286" s="51">
        <v>129181</v>
      </c>
      <c r="G286" s="54" t="s">
        <v>109</v>
      </c>
      <c r="H286" s="52">
        <v>-300</v>
      </c>
      <c r="I286" s="52">
        <v>0</v>
      </c>
      <c r="J286" s="52">
        <v>0</v>
      </c>
      <c r="K286" s="52">
        <v>0</v>
      </c>
      <c r="L286" s="53" t="s">
        <v>42</v>
      </c>
      <c r="M286" s="52">
        <v>-472.88812999999999</v>
      </c>
      <c r="N286" s="52">
        <v>0</v>
      </c>
      <c r="O286" s="52">
        <v>0</v>
      </c>
      <c r="P286" s="52">
        <v>0</v>
      </c>
      <c r="Q286" s="53" t="s">
        <v>42</v>
      </c>
      <c r="R286" s="52">
        <v>-300</v>
      </c>
      <c r="S286" s="52">
        <v>-472.88812999999999</v>
      </c>
      <c r="T286" s="52">
        <v>172.88812999999999</v>
      </c>
      <c r="U286" s="68">
        <v>0.57629376666666665</v>
      </c>
      <c r="V286" s="52">
        <v>-472.88812999999999</v>
      </c>
    </row>
    <row r="287" spans="1:22" ht="13.05" customHeight="1" thickBot="1" x14ac:dyDescent="0.35">
      <c r="A287" s="50" t="s">
        <v>44</v>
      </c>
      <c r="B287" s="50" t="s">
        <v>78</v>
      </c>
      <c r="C287" s="50" t="s">
        <v>86</v>
      </c>
      <c r="D287" s="50" t="s">
        <v>19</v>
      </c>
      <c r="E287" s="51">
        <v>12</v>
      </c>
      <c r="F287" s="51">
        <v>129182</v>
      </c>
      <c r="G287" s="54" t="s">
        <v>108</v>
      </c>
      <c r="H287" s="52">
        <v>-167.5</v>
      </c>
      <c r="I287" s="52">
        <v>0</v>
      </c>
      <c r="J287" s="52">
        <v>0</v>
      </c>
      <c r="K287" s="52">
        <v>0</v>
      </c>
      <c r="L287" s="53" t="s">
        <v>42</v>
      </c>
      <c r="M287" s="52">
        <v>-160.34836999999999</v>
      </c>
      <c r="N287" s="52">
        <v>0</v>
      </c>
      <c r="O287" s="52">
        <v>0</v>
      </c>
      <c r="P287" s="52">
        <v>0</v>
      </c>
      <c r="Q287" s="53" t="s">
        <v>42</v>
      </c>
      <c r="R287" s="52">
        <v>-167.5</v>
      </c>
      <c r="S287" s="52">
        <v>-160.34836999999999</v>
      </c>
      <c r="T287" s="52">
        <v>-7.1516300000000106</v>
      </c>
      <c r="U287" s="68">
        <v>-4.2696298507462711E-2</v>
      </c>
      <c r="V287" s="52">
        <v>-160.34836999999999</v>
      </c>
    </row>
    <row r="288" spans="1:22" ht="13.05" customHeight="1" thickBot="1" x14ac:dyDescent="0.35">
      <c r="A288" s="50" t="s">
        <v>44</v>
      </c>
      <c r="B288" s="50" t="s">
        <v>78</v>
      </c>
      <c r="C288" s="50" t="s">
        <v>86</v>
      </c>
      <c r="D288" s="50" t="s">
        <v>19</v>
      </c>
      <c r="E288" s="51">
        <v>12</v>
      </c>
      <c r="F288" s="48" t="s">
        <v>45</v>
      </c>
      <c r="G288" s="47"/>
      <c r="H288" s="45">
        <v>-1255</v>
      </c>
      <c r="I288" s="45">
        <v>0</v>
      </c>
      <c r="J288" s="45">
        <v>0</v>
      </c>
      <c r="K288" s="45">
        <v>0</v>
      </c>
      <c r="L288" s="46" t="s">
        <v>42</v>
      </c>
      <c r="M288" s="45">
        <v>-878.56053999999995</v>
      </c>
      <c r="N288" s="45">
        <v>0</v>
      </c>
      <c r="O288" s="45">
        <v>0</v>
      </c>
      <c r="P288" s="45">
        <v>0</v>
      </c>
      <c r="Q288" s="46" t="s">
        <v>42</v>
      </c>
      <c r="R288" s="45">
        <v>-1255</v>
      </c>
      <c r="S288" s="45">
        <v>-878.56054000000006</v>
      </c>
      <c r="T288" s="45">
        <v>-376.43945999999949</v>
      </c>
      <c r="U288" s="64">
        <v>-0.29995176095617498</v>
      </c>
      <c r="V288" s="45">
        <v>-878.56053999999995</v>
      </c>
    </row>
    <row r="289" spans="1:22" ht="13.05" customHeight="1" thickBot="1" x14ac:dyDescent="0.35">
      <c r="A289" s="50" t="s">
        <v>44</v>
      </c>
      <c r="B289" s="50" t="s">
        <v>78</v>
      </c>
      <c r="C289" s="50" t="s">
        <v>86</v>
      </c>
      <c r="D289" s="50" t="s">
        <v>19</v>
      </c>
      <c r="E289" s="48" t="s">
        <v>48</v>
      </c>
      <c r="F289" s="48"/>
      <c r="G289" s="47"/>
      <c r="H289" s="45">
        <v>-1255</v>
      </c>
      <c r="I289" s="45">
        <v>0</v>
      </c>
      <c r="J289" s="45">
        <v>0</v>
      </c>
      <c r="K289" s="45">
        <v>0</v>
      </c>
      <c r="L289" s="46" t="s">
        <v>42</v>
      </c>
      <c r="M289" s="45">
        <v>-878.56053999999995</v>
      </c>
      <c r="N289" s="45">
        <v>0</v>
      </c>
      <c r="O289" s="45">
        <v>0</v>
      </c>
      <c r="P289" s="45">
        <v>0</v>
      </c>
      <c r="Q289" s="46" t="s">
        <v>42</v>
      </c>
      <c r="R289" s="45">
        <v>-1255</v>
      </c>
      <c r="S289" s="45">
        <v>-878.56054000000006</v>
      </c>
      <c r="T289" s="45">
        <v>-376.43945999999949</v>
      </c>
      <c r="U289" s="64">
        <v>-0.29995176095617498</v>
      </c>
      <c r="V289" s="45">
        <v>-878.56053999999995</v>
      </c>
    </row>
    <row r="290" spans="1:22" ht="13.05" customHeight="1" x14ac:dyDescent="0.3">
      <c r="A290" s="50" t="s">
        <v>44</v>
      </c>
      <c r="B290" s="50" t="s">
        <v>78</v>
      </c>
      <c r="C290" s="50" t="s">
        <v>86</v>
      </c>
      <c r="D290" s="50" t="s">
        <v>18</v>
      </c>
      <c r="E290" s="51">
        <v>1660</v>
      </c>
      <c r="F290" s="51">
        <v>166000</v>
      </c>
      <c r="G290" s="54" t="s">
        <v>107</v>
      </c>
      <c r="H290" s="52">
        <v>437.7891033346653</v>
      </c>
      <c r="I290" s="52">
        <v>0</v>
      </c>
      <c r="J290" s="52">
        <v>0</v>
      </c>
      <c r="K290" s="52">
        <v>0</v>
      </c>
      <c r="L290" s="53" t="s">
        <v>42</v>
      </c>
      <c r="M290" s="52">
        <v>0</v>
      </c>
      <c r="N290" s="52">
        <v>0</v>
      </c>
      <c r="O290" s="52">
        <v>0</v>
      </c>
      <c r="P290" s="52">
        <v>0</v>
      </c>
      <c r="Q290" s="53" t="s">
        <v>42</v>
      </c>
      <c r="R290" s="52">
        <v>437.7891033346653</v>
      </c>
      <c r="S290" s="52">
        <v>0</v>
      </c>
      <c r="T290" s="52">
        <v>437.7891033346653</v>
      </c>
      <c r="U290" s="68">
        <v>1</v>
      </c>
      <c r="V290" s="52">
        <v>0</v>
      </c>
    </row>
    <row r="291" spans="1:22" ht="13.05" customHeight="1" x14ac:dyDescent="0.3">
      <c r="A291" s="50" t="s">
        <v>44</v>
      </c>
      <c r="B291" s="50" t="s">
        <v>78</v>
      </c>
      <c r="C291" s="50" t="s">
        <v>86</v>
      </c>
      <c r="D291" s="50" t="s">
        <v>18</v>
      </c>
      <c r="E291" s="51">
        <v>1660</v>
      </c>
      <c r="F291" s="51">
        <v>166001</v>
      </c>
      <c r="G291" s="54" t="s">
        <v>106</v>
      </c>
      <c r="H291" s="52">
        <v>0</v>
      </c>
      <c r="I291" s="52">
        <v>0</v>
      </c>
      <c r="J291" s="52">
        <v>0</v>
      </c>
      <c r="K291" s="52">
        <v>0</v>
      </c>
      <c r="L291" s="53" t="s">
        <v>42</v>
      </c>
      <c r="M291" s="52">
        <v>35.709960000000002</v>
      </c>
      <c r="N291" s="52">
        <v>0</v>
      </c>
      <c r="O291" s="52">
        <v>0</v>
      </c>
      <c r="P291" s="52">
        <v>0</v>
      </c>
      <c r="Q291" s="53" t="s">
        <v>42</v>
      </c>
      <c r="R291" s="52">
        <v>0</v>
      </c>
      <c r="S291" s="52">
        <v>35.709960000000002</v>
      </c>
      <c r="T291" s="52">
        <v>-35.709960000000002</v>
      </c>
      <c r="U291" s="66" t="s">
        <v>42</v>
      </c>
      <c r="V291" s="52">
        <v>35.709960000000002</v>
      </c>
    </row>
    <row r="292" spans="1:22" ht="13.05" customHeight="1" x14ac:dyDescent="0.3">
      <c r="A292" s="50" t="s">
        <v>44</v>
      </c>
      <c r="B292" s="50" t="s">
        <v>78</v>
      </c>
      <c r="C292" s="50" t="s">
        <v>86</v>
      </c>
      <c r="D292" s="50" t="s">
        <v>18</v>
      </c>
      <c r="E292" s="51">
        <v>1660</v>
      </c>
      <c r="F292" s="51">
        <v>166007</v>
      </c>
      <c r="G292" s="54" t="s">
        <v>105</v>
      </c>
      <c r="H292" s="52">
        <v>0</v>
      </c>
      <c r="I292" s="52">
        <v>0</v>
      </c>
      <c r="J292" s="52">
        <v>0</v>
      </c>
      <c r="K292" s="52">
        <v>0</v>
      </c>
      <c r="L292" s="53" t="s">
        <v>42</v>
      </c>
      <c r="M292" s="52">
        <v>6.4094799999999994</v>
      </c>
      <c r="N292" s="52">
        <v>0</v>
      </c>
      <c r="O292" s="52">
        <v>0</v>
      </c>
      <c r="P292" s="52">
        <v>0</v>
      </c>
      <c r="Q292" s="53" t="s">
        <v>42</v>
      </c>
      <c r="R292" s="52">
        <v>0</v>
      </c>
      <c r="S292" s="52">
        <v>6.4094799999999994</v>
      </c>
      <c r="T292" s="52">
        <v>-6.4094799999999994</v>
      </c>
      <c r="U292" s="66" t="s">
        <v>42</v>
      </c>
      <c r="V292" s="52">
        <v>6.4094799999999994</v>
      </c>
    </row>
    <row r="293" spans="1:22" ht="13.05" customHeight="1" x14ac:dyDescent="0.3">
      <c r="A293" s="50" t="s">
        <v>44</v>
      </c>
      <c r="B293" s="50" t="s">
        <v>78</v>
      </c>
      <c r="C293" s="50" t="s">
        <v>86</v>
      </c>
      <c r="D293" s="50" t="s">
        <v>18</v>
      </c>
      <c r="E293" s="51">
        <v>1660</v>
      </c>
      <c r="F293" s="51">
        <v>166011</v>
      </c>
      <c r="G293" s="54" t="s">
        <v>104</v>
      </c>
      <c r="H293" s="52">
        <v>0</v>
      </c>
      <c r="I293" s="52">
        <v>0</v>
      </c>
      <c r="J293" s="52">
        <v>0</v>
      </c>
      <c r="K293" s="52">
        <v>0</v>
      </c>
      <c r="L293" s="53" t="s">
        <v>42</v>
      </c>
      <c r="M293" s="52">
        <v>85.841329999999971</v>
      </c>
      <c r="N293" s="52">
        <v>0</v>
      </c>
      <c r="O293" s="52">
        <v>0</v>
      </c>
      <c r="P293" s="52">
        <v>0</v>
      </c>
      <c r="Q293" s="53" t="s">
        <v>42</v>
      </c>
      <c r="R293" s="52">
        <v>0</v>
      </c>
      <c r="S293" s="52">
        <v>85.841329999999971</v>
      </c>
      <c r="T293" s="52">
        <v>-85.841329999999971</v>
      </c>
      <c r="U293" s="66" t="s">
        <v>42</v>
      </c>
      <c r="V293" s="52">
        <v>85.841329999999985</v>
      </c>
    </row>
    <row r="294" spans="1:22" ht="13.05" customHeight="1" x14ac:dyDescent="0.3">
      <c r="A294" s="50" t="s">
        <v>44</v>
      </c>
      <c r="B294" s="50" t="s">
        <v>78</v>
      </c>
      <c r="C294" s="50" t="s">
        <v>86</v>
      </c>
      <c r="D294" s="50" t="s">
        <v>18</v>
      </c>
      <c r="E294" s="51">
        <v>1660</v>
      </c>
      <c r="F294" s="51">
        <v>166014</v>
      </c>
      <c r="G294" s="54" t="s">
        <v>103</v>
      </c>
      <c r="H294" s="52">
        <v>0</v>
      </c>
      <c r="I294" s="52">
        <v>0</v>
      </c>
      <c r="J294" s="52">
        <v>0</v>
      </c>
      <c r="K294" s="52">
        <v>0</v>
      </c>
      <c r="L294" s="53" t="s">
        <v>42</v>
      </c>
      <c r="M294" s="52">
        <v>15.337</v>
      </c>
      <c r="N294" s="52">
        <v>0</v>
      </c>
      <c r="O294" s="52">
        <v>0</v>
      </c>
      <c r="P294" s="52">
        <v>0</v>
      </c>
      <c r="Q294" s="53" t="s">
        <v>42</v>
      </c>
      <c r="R294" s="52">
        <v>0</v>
      </c>
      <c r="S294" s="52">
        <v>15.337</v>
      </c>
      <c r="T294" s="52">
        <v>-15.337</v>
      </c>
      <c r="U294" s="66" t="s">
        <v>42</v>
      </c>
      <c r="V294" s="52">
        <v>15.337</v>
      </c>
    </row>
    <row r="295" spans="1:22" ht="13.05" customHeight="1" x14ac:dyDescent="0.3">
      <c r="A295" s="50" t="s">
        <v>44</v>
      </c>
      <c r="B295" s="50" t="s">
        <v>78</v>
      </c>
      <c r="C295" s="50" t="s">
        <v>86</v>
      </c>
      <c r="D295" s="50" t="s">
        <v>18</v>
      </c>
      <c r="E295" s="51">
        <v>1660</v>
      </c>
      <c r="F295" s="51">
        <v>166032</v>
      </c>
      <c r="G295" s="54" t="s">
        <v>102</v>
      </c>
      <c r="H295" s="52">
        <v>0</v>
      </c>
      <c r="I295" s="52">
        <v>0</v>
      </c>
      <c r="J295" s="52">
        <v>0</v>
      </c>
      <c r="K295" s="52">
        <v>0</v>
      </c>
      <c r="L295" s="53" t="s">
        <v>42</v>
      </c>
      <c r="M295" s="52">
        <v>38.914619999999999</v>
      </c>
      <c r="N295" s="52">
        <v>0</v>
      </c>
      <c r="O295" s="52">
        <v>0</v>
      </c>
      <c r="P295" s="52">
        <v>0</v>
      </c>
      <c r="Q295" s="53" t="s">
        <v>42</v>
      </c>
      <c r="R295" s="52">
        <v>0</v>
      </c>
      <c r="S295" s="52">
        <v>38.914620000000014</v>
      </c>
      <c r="T295" s="52">
        <v>-38.914620000000014</v>
      </c>
      <c r="U295" s="66" t="s">
        <v>42</v>
      </c>
      <c r="V295" s="52">
        <v>38.914619999999999</v>
      </c>
    </row>
    <row r="296" spans="1:22" ht="13.05" customHeight="1" x14ac:dyDescent="0.3">
      <c r="A296" s="50" t="s">
        <v>44</v>
      </c>
      <c r="B296" s="50" t="s">
        <v>78</v>
      </c>
      <c r="C296" s="50" t="s">
        <v>86</v>
      </c>
      <c r="D296" s="50" t="s">
        <v>18</v>
      </c>
      <c r="E296" s="51">
        <v>1660</v>
      </c>
      <c r="F296" s="51">
        <v>166033</v>
      </c>
      <c r="G296" s="54" t="s">
        <v>101</v>
      </c>
      <c r="H296" s="52">
        <v>0</v>
      </c>
      <c r="I296" s="52">
        <v>0</v>
      </c>
      <c r="J296" s="52">
        <v>0</v>
      </c>
      <c r="K296" s="52">
        <v>0</v>
      </c>
      <c r="L296" s="53" t="s">
        <v>42</v>
      </c>
      <c r="M296" s="52">
        <v>88.588209999999989</v>
      </c>
      <c r="N296" s="52">
        <v>0</v>
      </c>
      <c r="O296" s="52">
        <v>0</v>
      </c>
      <c r="P296" s="52">
        <v>0</v>
      </c>
      <c r="Q296" s="53" t="s">
        <v>42</v>
      </c>
      <c r="R296" s="52">
        <v>0</v>
      </c>
      <c r="S296" s="52">
        <v>88.588209999999989</v>
      </c>
      <c r="T296" s="52">
        <v>-88.588209999999989</v>
      </c>
      <c r="U296" s="66" t="s">
        <v>42</v>
      </c>
      <c r="V296" s="52">
        <v>88.588210000000046</v>
      </c>
    </row>
    <row r="297" spans="1:22" ht="13.05" customHeight="1" x14ac:dyDescent="0.3">
      <c r="A297" s="50" t="s">
        <v>44</v>
      </c>
      <c r="B297" s="50" t="s">
        <v>78</v>
      </c>
      <c r="C297" s="50" t="s">
        <v>86</v>
      </c>
      <c r="D297" s="50" t="s">
        <v>18</v>
      </c>
      <c r="E297" s="51">
        <v>1660</v>
      </c>
      <c r="F297" s="51">
        <v>166034</v>
      </c>
      <c r="G297" s="54" t="s">
        <v>100</v>
      </c>
      <c r="H297" s="52">
        <v>0</v>
      </c>
      <c r="I297" s="52">
        <v>0</v>
      </c>
      <c r="J297" s="52">
        <v>0</v>
      </c>
      <c r="K297" s="52">
        <v>0</v>
      </c>
      <c r="L297" s="53" t="s">
        <v>42</v>
      </c>
      <c r="M297" s="52">
        <v>27.622140000000009</v>
      </c>
      <c r="N297" s="52">
        <v>0</v>
      </c>
      <c r="O297" s="52">
        <v>0</v>
      </c>
      <c r="P297" s="52">
        <v>0</v>
      </c>
      <c r="Q297" s="53" t="s">
        <v>42</v>
      </c>
      <c r="R297" s="52">
        <v>0</v>
      </c>
      <c r="S297" s="52">
        <v>27.622140000000009</v>
      </c>
      <c r="T297" s="52">
        <v>-27.622140000000009</v>
      </c>
      <c r="U297" s="66" t="s">
        <v>42</v>
      </c>
      <c r="V297" s="52">
        <v>27.622140000000002</v>
      </c>
    </row>
    <row r="298" spans="1:22" ht="13.05" customHeight="1" x14ac:dyDescent="0.3">
      <c r="A298" s="50" t="s">
        <v>44</v>
      </c>
      <c r="B298" s="50" t="s">
        <v>78</v>
      </c>
      <c r="C298" s="50" t="s">
        <v>86</v>
      </c>
      <c r="D298" s="50" t="s">
        <v>18</v>
      </c>
      <c r="E298" s="51">
        <v>1660</v>
      </c>
      <c r="F298" s="51">
        <v>166041</v>
      </c>
      <c r="G298" s="54" t="s">
        <v>99</v>
      </c>
      <c r="H298" s="52">
        <v>0</v>
      </c>
      <c r="I298" s="52">
        <v>0</v>
      </c>
      <c r="J298" s="52">
        <v>0</v>
      </c>
      <c r="K298" s="52">
        <v>0</v>
      </c>
      <c r="L298" s="53" t="s">
        <v>42</v>
      </c>
      <c r="M298" s="52">
        <v>0.45782</v>
      </c>
      <c r="N298" s="52">
        <v>0</v>
      </c>
      <c r="O298" s="52">
        <v>0</v>
      </c>
      <c r="P298" s="52">
        <v>0</v>
      </c>
      <c r="Q298" s="53" t="s">
        <v>42</v>
      </c>
      <c r="R298" s="52">
        <v>0</v>
      </c>
      <c r="S298" s="52">
        <v>0.45782</v>
      </c>
      <c r="T298" s="52">
        <v>-0.45782</v>
      </c>
      <c r="U298" s="66" t="s">
        <v>42</v>
      </c>
      <c r="V298" s="52">
        <v>0.45782</v>
      </c>
    </row>
    <row r="299" spans="1:22" ht="13.05" customHeight="1" x14ac:dyDescent="0.3">
      <c r="A299" s="50" t="s">
        <v>44</v>
      </c>
      <c r="B299" s="50" t="s">
        <v>78</v>
      </c>
      <c r="C299" s="50" t="s">
        <v>86</v>
      </c>
      <c r="D299" s="50" t="s">
        <v>18</v>
      </c>
      <c r="E299" s="51">
        <v>1660</v>
      </c>
      <c r="F299" s="51">
        <v>166043</v>
      </c>
      <c r="G299" s="54" t="s">
        <v>97</v>
      </c>
      <c r="H299" s="52">
        <v>0</v>
      </c>
      <c r="I299" s="52">
        <v>0</v>
      </c>
      <c r="J299" s="52">
        <v>0</v>
      </c>
      <c r="K299" s="52">
        <v>0</v>
      </c>
      <c r="L299" s="53" t="s">
        <v>42</v>
      </c>
      <c r="M299" s="52">
        <v>1.2969299999999999</v>
      </c>
      <c r="N299" s="52">
        <v>0</v>
      </c>
      <c r="O299" s="52">
        <v>0</v>
      </c>
      <c r="P299" s="52">
        <v>0</v>
      </c>
      <c r="Q299" s="53" t="s">
        <v>42</v>
      </c>
      <c r="R299" s="52">
        <v>0</v>
      </c>
      <c r="S299" s="52">
        <v>1.2969299999999999</v>
      </c>
      <c r="T299" s="52">
        <v>-1.2969299999999999</v>
      </c>
      <c r="U299" s="66" t="s">
        <v>42</v>
      </c>
      <c r="V299" s="52">
        <v>1.2969299999999999</v>
      </c>
    </row>
    <row r="300" spans="1:22" ht="13.05" customHeight="1" x14ac:dyDescent="0.3">
      <c r="A300" s="50" t="s">
        <v>44</v>
      </c>
      <c r="B300" s="50" t="s">
        <v>78</v>
      </c>
      <c r="C300" s="50" t="s">
        <v>86</v>
      </c>
      <c r="D300" s="50" t="s">
        <v>18</v>
      </c>
      <c r="E300" s="51">
        <v>1660</v>
      </c>
      <c r="F300" s="51">
        <v>166047</v>
      </c>
      <c r="G300" s="54" t="s">
        <v>95</v>
      </c>
      <c r="H300" s="52">
        <v>0</v>
      </c>
      <c r="I300" s="52">
        <v>0</v>
      </c>
      <c r="J300" s="52">
        <v>0</v>
      </c>
      <c r="K300" s="52">
        <v>0</v>
      </c>
      <c r="L300" s="53" t="s">
        <v>42</v>
      </c>
      <c r="M300" s="52">
        <v>1.2207600000000001</v>
      </c>
      <c r="N300" s="52">
        <v>0</v>
      </c>
      <c r="O300" s="52">
        <v>0</v>
      </c>
      <c r="P300" s="52">
        <v>0</v>
      </c>
      <c r="Q300" s="53" t="s">
        <v>42</v>
      </c>
      <c r="R300" s="52">
        <v>0</v>
      </c>
      <c r="S300" s="52">
        <v>1.2207600000000001</v>
      </c>
      <c r="T300" s="52">
        <v>-1.2207600000000001</v>
      </c>
      <c r="U300" s="66" t="s">
        <v>42</v>
      </c>
      <c r="V300" s="52">
        <v>1.2207600000000001</v>
      </c>
    </row>
    <row r="301" spans="1:22" ht="13.05" customHeight="1" x14ac:dyDescent="0.3">
      <c r="A301" s="50" t="s">
        <v>44</v>
      </c>
      <c r="B301" s="50" t="s">
        <v>78</v>
      </c>
      <c r="C301" s="50" t="s">
        <v>86</v>
      </c>
      <c r="D301" s="50" t="s">
        <v>18</v>
      </c>
      <c r="E301" s="51">
        <v>1660</v>
      </c>
      <c r="F301" s="51">
        <v>166052</v>
      </c>
      <c r="G301" s="54" t="s">
        <v>94</v>
      </c>
      <c r="H301" s="52">
        <v>0</v>
      </c>
      <c r="I301" s="52">
        <v>0</v>
      </c>
      <c r="J301" s="52">
        <v>0</v>
      </c>
      <c r="K301" s="52">
        <v>0</v>
      </c>
      <c r="L301" s="53" t="s">
        <v>42</v>
      </c>
      <c r="M301" s="52">
        <v>48.300049999999992</v>
      </c>
      <c r="N301" s="52">
        <v>0</v>
      </c>
      <c r="O301" s="52">
        <v>0</v>
      </c>
      <c r="P301" s="52">
        <v>0</v>
      </c>
      <c r="Q301" s="53" t="s">
        <v>42</v>
      </c>
      <c r="R301" s="52">
        <v>0</v>
      </c>
      <c r="S301" s="52">
        <v>48.300049999999992</v>
      </c>
      <c r="T301" s="52">
        <v>-48.300049999999992</v>
      </c>
      <c r="U301" s="66" t="s">
        <v>42</v>
      </c>
      <c r="V301" s="52">
        <v>48.300049999999992</v>
      </c>
    </row>
    <row r="302" spans="1:22" ht="13.05" customHeight="1" x14ac:dyDescent="0.3">
      <c r="A302" s="50" t="s">
        <v>44</v>
      </c>
      <c r="B302" s="50" t="s">
        <v>78</v>
      </c>
      <c r="C302" s="50" t="s">
        <v>86</v>
      </c>
      <c r="D302" s="50" t="s">
        <v>18</v>
      </c>
      <c r="E302" s="51">
        <v>1660</v>
      </c>
      <c r="F302" s="51">
        <v>166053</v>
      </c>
      <c r="G302" s="54" t="s">
        <v>93</v>
      </c>
      <c r="H302" s="52">
        <v>0</v>
      </c>
      <c r="I302" s="52">
        <v>0</v>
      </c>
      <c r="J302" s="52">
        <v>0</v>
      </c>
      <c r="K302" s="52">
        <v>0</v>
      </c>
      <c r="L302" s="53" t="s">
        <v>42</v>
      </c>
      <c r="M302" s="52">
        <v>61.347760000000001</v>
      </c>
      <c r="N302" s="52">
        <v>0</v>
      </c>
      <c r="O302" s="52">
        <v>0</v>
      </c>
      <c r="P302" s="52">
        <v>0</v>
      </c>
      <c r="Q302" s="53" t="s">
        <v>42</v>
      </c>
      <c r="R302" s="52">
        <v>0</v>
      </c>
      <c r="S302" s="52">
        <v>61.347760000000001</v>
      </c>
      <c r="T302" s="52">
        <v>-61.347760000000001</v>
      </c>
      <c r="U302" s="66" t="s">
        <v>42</v>
      </c>
      <c r="V302" s="52">
        <v>61.347760000000001</v>
      </c>
    </row>
    <row r="303" spans="1:22" ht="13.05" customHeight="1" x14ac:dyDescent="0.3">
      <c r="A303" s="50" t="s">
        <v>44</v>
      </c>
      <c r="B303" s="50" t="s">
        <v>78</v>
      </c>
      <c r="C303" s="50" t="s">
        <v>86</v>
      </c>
      <c r="D303" s="50" t="s">
        <v>18</v>
      </c>
      <c r="E303" s="51">
        <v>1660</v>
      </c>
      <c r="F303" s="51">
        <v>166054</v>
      </c>
      <c r="G303" s="54" t="s">
        <v>92</v>
      </c>
      <c r="H303" s="52">
        <v>0</v>
      </c>
      <c r="I303" s="52">
        <v>0</v>
      </c>
      <c r="J303" s="52">
        <v>0</v>
      </c>
      <c r="K303" s="52">
        <v>0</v>
      </c>
      <c r="L303" s="53" t="s">
        <v>42</v>
      </c>
      <c r="M303" s="52">
        <v>2.7469199999999998</v>
      </c>
      <c r="N303" s="52">
        <v>0</v>
      </c>
      <c r="O303" s="52">
        <v>0</v>
      </c>
      <c r="P303" s="52">
        <v>0</v>
      </c>
      <c r="Q303" s="53" t="s">
        <v>42</v>
      </c>
      <c r="R303" s="52">
        <v>0</v>
      </c>
      <c r="S303" s="52">
        <v>2.7469199999999998</v>
      </c>
      <c r="T303" s="52">
        <v>-2.7469199999999998</v>
      </c>
      <c r="U303" s="66" t="s">
        <v>42</v>
      </c>
      <c r="V303" s="52">
        <v>2.7469199999999998</v>
      </c>
    </row>
    <row r="304" spans="1:22" ht="13.05" customHeight="1" x14ac:dyDescent="0.3">
      <c r="A304" s="50" t="s">
        <v>44</v>
      </c>
      <c r="B304" s="50" t="s">
        <v>78</v>
      </c>
      <c r="C304" s="50" t="s">
        <v>86</v>
      </c>
      <c r="D304" s="50" t="s">
        <v>18</v>
      </c>
      <c r="E304" s="51">
        <v>1660</v>
      </c>
      <c r="F304" s="51">
        <v>166058</v>
      </c>
      <c r="G304" s="54" t="s">
        <v>92</v>
      </c>
      <c r="H304" s="52">
        <v>0</v>
      </c>
      <c r="I304" s="52">
        <v>0</v>
      </c>
      <c r="J304" s="52">
        <v>0</v>
      </c>
      <c r="K304" s="52">
        <v>0</v>
      </c>
      <c r="L304" s="53" t="s">
        <v>42</v>
      </c>
      <c r="M304" s="52">
        <v>0.68673000000000006</v>
      </c>
      <c r="N304" s="52">
        <v>0</v>
      </c>
      <c r="O304" s="52">
        <v>0</v>
      </c>
      <c r="P304" s="52">
        <v>0</v>
      </c>
      <c r="Q304" s="53" t="s">
        <v>42</v>
      </c>
      <c r="R304" s="52">
        <v>0</v>
      </c>
      <c r="S304" s="52">
        <v>0.68673000000000006</v>
      </c>
      <c r="T304" s="52">
        <v>-0.68673000000000006</v>
      </c>
      <c r="U304" s="66" t="s">
        <v>42</v>
      </c>
      <c r="V304" s="52">
        <v>0.68673000000000006</v>
      </c>
    </row>
    <row r="305" spans="1:22" ht="13.05" customHeight="1" x14ac:dyDescent="0.3">
      <c r="A305" s="50" t="s">
        <v>44</v>
      </c>
      <c r="B305" s="50" t="s">
        <v>78</v>
      </c>
      <c r="C305" s="50" t="s">
        <v>86</v>
      </c>
      <c r="D305" s="50" t="s">
        <v>18</v>
      </c>
      <c r="E305" s="51">
        <v>1660</v>
      </c>
      <c r="F305" s="51">
        <v>166062</v>
      </c>
      <c r="G305" s="54" t="s">
        <v>90</v>
      </c>
      <c r="H305" s="52">
        <v>0</v>
      </c>
      <c r="I305" s="52">
        <v>0</v>
      </c>
      <c r="J305" s="52">
        <v>0</v>
      </c>
      <c r="K305" s="52">
        <v>0</v>
      </c>
      <c r="L305" s="53" t="s">
        <v>42</v>
      </c>
      <c r="M305" s="52">
        <v>1.14435</v>
      </c>
      <c r="N305" s="52">
        <v>0</v>
      </c>
      <c r="O305" s="52">
        <v>0.83931000000000011</v>
      </c>
      <c r="P305" s="52">
        <v>0</v>
      </c>
      <c r="Q305" s="53" t="s">
        <v>42</v>
      </c>
      <c r="R305" s="52">
        <v>0</v>
      </c>
      <c r="S305" s="52">
        <v>1.98366</v>
      </c>
      <c r="T305" s="52">
        <v>-1.98366</v>
      </c>
      <c r="U305" s="66" t="s">
        <v>42</v>
      </c>
      <c r="V305" s="52">
        <v>1.98366</v>
      </c>
    </row>
    <row r="306" spans="1:22" ht="13.05" customHeight="1" x14ac:dyDescent="0.3">
      <c r="A306" s="50" t="s">
        <v>44</v>
      </c>
      <c r="B306" s="50" t="s">
        <v>78</v>
      </c>
      <c r="C306" s="50" t="s">
        <v>86</v>
      </c>
      <c r="D306" s="50" t="s">
        <v>18</v>
      </c>
      <c r="E306" s="51">
        <v>1660</v>
      </c>
      <c r="F306" s="51">
        <v>166067</v>
      </c>
      <c r="G306" s="54" t="s">
        <v>312</v>
      </c>
      <c r="H306" s="52">
        <v>0</v>
      </c>
      <c r="I306" s="52">
        <v>0</v>
      </c>
      <c r="J306" s="52">
        <v>0</v>
      </c>
      <c r="K306" s="52">
        <v>0</v>
      </c>
      <c r="L306" s="53" t="s">
        <v>42</v>
      </c>
      <c r="M306" s="52">
        <v>0.15257999999999999</v>
      </c>
      <c r="N306" s="52">
        <v>0</v>
      </c>
      <c r="O306" s="52">
        <v>0</v>
      </c>
      <c r="P306" s="52">
        <v>0</v>
      </c>
      <c r="Q306" s="53" t="s">
        <v>42</v>
      </c>
      <c r="R306" s="52">
        <v>0</v>
      </c>
      <c r="S306" s="52">
        <v>0.15257999999999999</v>
      </c>
      <c r="T306" s="52">
        <v>-0.15257999999999999</v>
      </c>
      <c r="U306" s="66" t="s">
        <v>42</v>
      </c>
      <c r="V306" s="52">
        <v>0.15257999999999999</v>
      </c>
    </row>
    <row r="307" spans="1:22" ht="13.05" customHeight="1" x14ac:dyDescent="0.3">
      <c r="A307" s="50" t="s">
        <v>44</v>
      </c>
      <c r="B307" s="50" t="s">
        <v>78</v>
      </c>
      <c r="C307" s="50" t="s">
        <v>86</v>
      </c>
      <c r="D307" s="50" t="s">
        <v>18</v>
      </c>
      <c r="E307" s="51">
        <v>1660</v>
      </c>
      <c r="F307" s="51">
        <v>166081</v>
      </c>
      <c r="G307" s="54" t="s">
        <v>88</v>
      </c>
      <c r="H307" s="52">
        <v>0</v>
      </c>
      <c r="I307" s="52">
        <v>0</v>
      </c>
      <c r="J307" s="52">
        <v>0</v>
      </c>
      <c r="K307" s="52">
        <v>0</v>
      </c>
      <c r="L307" s="53" t="s">
        <v>42</v>
      </c>
      <c r="M307" s="52">
        <v>4.5781999999999998</v>
      </c>
      <c r="N307" s="52">
        <v>0</v>
      </c>
      <c r="O307" s="52">
        <v>0</v>
      </c>
      <c r="P307" s="52">
        <v>0</v>
      </c>
      <c r="Q307" s="53" t="s">
        <v>42</v>
      </c>
      <c r="R307" s="52">
        <v>0</v>
      </c>
      <c r="S307" s="52">
        <v>4.5781999999999998</v>
      </c>
      <c r="T307" s="52">
        <v>-4.5781999999999998</v>
      </c>
      <c r="U307" s="66" t="s">
        <v>42</v>
      </c>
      <c r="V307" s="52">
        <v>4.5781999999999989</v>
      </c>
    </row>
    <row r="308" spans="1:22" ht="13.05" customHeight="1" thickBot="1" x14ac:dyDescent="0.35">
      <c r="A308" s="50" t="s">
        <v>44</v>
      </c>
      <c r="B308" s="50" t="s">
        <v>78</v>
      </c>
      <c r="C308" s="50" t="s">
        <v>86</v>
      </c>
      <c r="D308" s="50" t="s">
        <v>18</v>
      </c>
      <c r="E308" s="51">
        <v>1660</v>
      </c>
      <c r="F308" s="51">
        <v>166083</v>
      </c>
      <c r="G308" s="54" t="s">
        <v>87</v>
      </c>
      <c r="H308" s="52">
        <v>0</v>
      </c>
      <c r="I308" s="52">
        <v>0</v>
      </c>
      <c r="J308" s="52">
        <v>0</v>
      </c>
      <c r="K308" s="52">
        <v>0</v>
      </c>
      <c r="L308" s="53" t="s">
        <v>42</v>
      </c>
      <c r="M308" s="52">
        <v>0.68673000000000006</v>
      </c>
      <c r="N308" s="52">
        <v>0</v>
      </c>
      <c r="O308" s="52">
        <v>0</v>
      </c>
      <c r="P308" s="52">
        <v>0</v>
      </c>
      <c r="Q308" s="53" t="s">
        <v>42</v>
      </c>
      <c r="R308" s="52">
        <v>0</v>
      </c>
      <c r="S308" s="52">
        <v>0.68673000000000006</v>
      </c>
      <c r="T308" s="52">
        <v>-0.68673000000000006</v>
      </c>
      <c r="U308" s="66" t="s">
        <v>42</v>
      </c>
      <c r="V308" s="52">
        <v>0.68673000000000006</v>
      </c>
    </row>
    <row r="309" spans="1:22" ht="13.05" customHeight="1" thickBot="1" x14ac:dyDescent="0.35">
      <c r="A309" s="50" t="s">
        <v>44</v>
      </c>
      <c r="B309" s="50" t="s">
        <v>78</v>
      </c>
      <c r="C309" s="50" t="s">
        <v>86</v>
      </c>
      <c r="D309" s="50" t="s">
        <v>18</v>
      </c>
      <c r="E309" s="51">
        <v>1660</v>
      </c>
      <c r="F309" s="48" t="s">
        <v>45</v>
      </c>
      <c r="G309" s="47"/>
      <c r="H309" s="45">
        <v>437.7891033346653</v>
      </c>
      <c r="I309" s="45">
        <v>0</v>
      </c>
      <c r="J309" s="45">
        <v>0</v>
      </c>
      <c r="K309" s="45">
        <v>0</v>
      </c>
      <c r="L309" s="46" t="s">
        <v>42</v>
      </c>
      <c r="M309" s="45">
        <v>421.04157000000009</v>
      </c>
      <c r="N309" s="45">
        <v>0</v>
      </c>
      <c r="O309" s="45">
        <v>0.83931000000000011</v>
      </c>
      <c r="P309" s="45">
        <v>0</v>
      </c>
      <c r="Q309" s="46" t="s">
        <v>42</v>
      </c>
      <c r="R309" s="45">
        <v>437.7891033346653</v>
      </c>
      <c r="S309" s="45">
        <v>421.88087999999999</v>
      </c>
      <c r="T309" s="45">
        <v>15.90822333466525</v>
      </c>
      <c r="U309" s="64">
        <v>3.6337641146139472E-2</v>
      </c>
      <c r="V309" s="45">
        <v>421.88088000000027</v>
      </c>
    </row>
    <row r="310" spans="1:22" ht="13.05" customHeight="1" thickBot="1" x14ac:dyDescent="0.35">
      <c r="A310" s="50" t="s">
        <v>44</v>
      </c>
      <c r="B310" s="50" t="s">
        <v>78</v>
      </c>
      <c r="C310" s="50" t="s">
        <v>86</v>
      </c>
      <c r="D310" s="50" t="s">
        <v>18</v>
      </c>
      <c r="E310" s="48" t="s">
        <v>48</v>
      </c>
      <c r="F310" s="48"/>
      <c r="G310" s="47"/>
      <c r="H310" s="45">
        <v>437.7891033346653</v>
      </c>
      <c r="I310" s="45">
        <v>0</v>
      </c>
      <c r="J310" s="45">
        <v>0</v>
      </c>
      <c r="K310" s="45">
        <v>0</v>
      </c>
      <c r="L310" s="46" t="s">
        <v>42</v>
      </c>
      <c r="M310" s="45">
        <v>421.04157000000009</v>
      </c>
      <c r="N310" s="45">
        <v>0</v>
      </c>
      <c r="O310" s="45">
        <v>0.83931000000000011</v>
      </c>
      <c r="P310" s="45">
        <v>0</v>
      </c>
      <c r="Q310" s="46" t="s">
        <v>42</v>
      </c>
      <c r="R310" s="45">
        <v>437.7891033346653</v>
      </c>
      <c r="S310" s="45">
        <v>421.88087999999999</v>
      </c>
      <c r="T310" s="45">
        <v>15.90822333466525</v>
      </c>
      <c r="U310" s="64">
        <v>3.6337641146139472E-2</v>
      </c>
      <c r="V310" s="45">
        <v>421.88088000000027</v>
      </c>
    </row>
    <row r="311" spans="1:22" ht="13.05" customHeight="1" thickBot="1" x14ac:dyDescent="0.35">
      <c r="A311" s="50" t="s">
        <v>44</v>
      </c>
      <c r="B311" s="50" t="s">
        <v>78</v>
      </c>
      <c r="C311" s="50" t="s">
        <v>86</v>
      </c>
      <c r="D311" s="48" t="s">
        <v>45</v>
      </c>
      <c r="E311" s="48"/>
      <c r="F311" s="48"/>
      <c r="G311" s="47"/>
      <c r="H311" s="45">
        <v>59147.323534635943</v>
      </c>
      <c r="I311" s="45">
        <v>98.726279205322271</v>
      </c>
      <c r="J311" s="45">
        <v>29577.944129744719</v>
      </c>
      <c r="K311" s="45">
        <v>0</v>
      </c>
      <c r="L311" s="46" t="s">
        <v>42</v>
      </c>
      <c r="M311" s="45">
        <v>58826.477119999981</v>
      </c>
      <c r="N311" s="45">
        <v>103.85347</v>
      </c>
      <c r="O311" s="45">
        <v>30244.944480000009</v>
      </c>
      <c r="P311" s="45">
        <v>0</v>
      </c>
      <c r="Q311" s="46" t="s">
        <v>42</v>
      </c>
      <c r="R311" s="45">
        <v>88823.993943586014</v>
      </c>
      <c r="S311" s="45">
        <v>89175.275069999901</v>
      </c>
      <c r="T311" s="45">
        <v>-351.28112641388731</v>
      </c>
      <c r="U311" s="67">
        <v>-3.9547999455755468E-3</v>
      </c>
      <c r="V311" s="45">
        <v>89175.275070000018</v>
      </c>
    </row>
    <row r="312" spans="1:22" ht="13.05" customHeight="1" x14ac:dyDescent="0.3">
      <c r="A312" s="50" t="s">
        <v>44</v>
      </c>
      <c r="B312" s="50" t="s">
        <v>78</v>
      </c>
      <c r="C312" s="50" t="s">
        <v>79</v>
      </c>
      <c r="D312" s="50" t="s">
        <v>83</v>
      </c>
      <c r="E312" s="51">
        <v>1680</v>
      </c>
      <c r="F312" s="51">
        <v>168000</v>
      </c>
      <c r="G312" s="54" t="s">
        <v>85</v>
      </c>
      <c r="H312" s="52">
        <v>8.0000000000000036</v>
      </c>
      <c r="I312" s="52">
        <v>0</v>
      </c>
      <c r="J312" s="52">
        <v>0</v>
      </c>
      <c r="K312" s="52">
        <v>0</v>
      </c>
      <c r="L312" s="53" t="s">
        <v>42</v>
      </c>
      <c r="M312" s="52">
        <v>0</v>
      </c>
      <c r="N312" s="52">
        <v>0</v>
      </c>
      <c r="O312" s="52">
        <v>0</v>
      </c>
      <c r="P312" s="52">
        <v>0</v>
      </c>
      <c r="Q312" s="53" t="s">
        <v>42</v>
      </c>
      <c r="R312" s="52">
        <v>8.0000000000000036</v>
      </c>
      <c r="S312" s="52">
        <v>0</v>
      </c>
      <c r="T312" s="52">
        <v>8.0000000000000036</v>
      </c>
      <c r="U312" s="68">
        <v>1</v>
      </c>
      <c r="V312" s="52">
        <v>0</v>
      </c>
    </row>
    <row r="313" spans="1:22" ht="13.05" customHeight="1" thickBot="1" x14ac:dyDescent="0.35">
      <c r="A313" s="50" t="s">
        <v>44</v>
      </c>
      <c r="B313" s="50" t="s">
        <v>78</v>
      </c>
      <c r="C313" s="50" t="s">
        <v>79</v>
      </c>
      <c r="D313" s="50" t="s">
        <v>83</v>
      </c>
      <c r="E313" s="51">
        <v>1680</v>
      </c>
      <c r="F313" s="51">
        <v>168011</v>
      </c>
      <c r="G313" s="54" t="s">
        <v>84</v>
      </c>
      <c r="H313" s="52">
        <v>0</v>
      </c>
      <c r="I313" s="52">
        <v>0</v>
      </c>
      <c r="J313" s="52">
        <v>0</v>
      </c>
      <c r="K313" s="52">
        <v>0</v>
      </c>
      <c r="L313" s="53" t="s">
        <v>42</v>
      </c>
      <c r="M313" s="52">
        <v>8.3000000000000007</v>
      </c>
      <c r="N313" s="52">
        <v>0</v>
      </c>
      <c r="O313" s="52">
        <v>0</v>
      </c>
      <c r="P313" s="52">
        <v>0</v>
      </c>
      <c r="Q313" s="53" t="s">
        <v>42</v>
      </c>
      <c r="R313" s="52">
        <v>0</v>
      </c>
      <c r="S313" s="52">
        <v>8.3000000000000007</v>
      </c>
      <c r="T313" s="52">
        <v>-8.3000000000000007</v>
      </c>
      <c r="U313" s="66" t="s">
        <v>42</v>
      </c>
      <c r="V313" s="52">
        <v>8.3000000000000007</v>
      </c>
    </row>
    <row r="314" spans="1:22" ht="13.05" customHeight="1" thickBot="1" x14ac:dyDescent="0.35">
      <c r="A314" s="50" t="s">
        <v>44</v>
      </c>
      <c r="B314" s="50" t="s">
        <v>78</v>
      </c>
      <c r="C314" s="50" t="s">
        <v>79</v>
      </c>
      <c r="D314" s="50" t="s">
        <v>83</v>
      </c>
      <c r="E314" s="51">
        <v>1680</v>
      </c>
      <c r="F314" s="48" t="s">
        <v>45</v>
      </c>
      <c r="G314" s="47"/>
      <c r="H314" s="45">
        <v>8.0000000000000036</v>
      </c>
      <c r="I314" s="45">
        <v>0</v>
      </c>
      <c r="J314" s="45">
        <v>0</v>
      </c>
      <c r="K314" s="45">
        <v>0</v>
      </c>
      <c r="L314" s="46" t="s">
        <v>42</v>
      </c>
      <c r="M314" s="45">
        <v>8.3000000000000007</v>
      </c>
      <c r="N314" s="45">
        <v>0</v>
      </c>
      <c r="O314" s="45">
        <v>0</v>
      </c>
      <c r="P314" s="45">
        <v>0</v>
      </c>
      <c r="Q314" s="46" t="s">
        <v>42</v>
      </c>
      <c r="R314" s="45">
        <v>8.0000000000000036</v>
      </c>
      <c r="S314" s="45">
        <v>8.3000000000000007</v>
      </c>
      <c r="T314" s="45">
        <v>-0.29999999999999721</v>
      </c>
      <c r="U314" s="64">
        <v>-3.7499999999999527E-2</v>
      </c>
      <c r="V314" s="45">
        <v>8.3000000000000007</v>
      </c>
    </row>
    <row r="315" spans="1:22" ht="13.05" customHeight="1" thickBot="1" x14ac:dyDescent="0.35">
      <c r="A315" s="50" t="s">
        <v>44</v>
      </c>
      <c r="B315" s="50" t="s">
        <v>78</v>
      </c>
      <c r="C315" s="50" t="s">
        <v>79</v>
      </c>
      <c r="D315" s="50" t="s">
        <v>83</v>
      </c>
      <c r="E315" s="48" t="s">
        <v>48</v>
      </c>
      <c r="F315" s="48"/>
      <c r="G315" s="47"/>
      <c r="H315" s="45">
        <v>8.0000000000000036</v>
      </c>
      <c r="I315" s="45">
        <v>0</v>
      </c>
      <c r="J315" s="45">
        <v>0</v>
      </c>
      <c r="K315" s="45">
        <v>0</v>
      </c>
      <c r="L315" s="46" t="s">
        <v>42</v>
      </c>
      <c r="M315" s="45">
        <v>8.3000000000000007</v>
      </c>
      <c r="N315" s="45">
        <v>0</v>
      </c>
      <c r="O315" s="45">
        <v>0</v>
      </c>
      <c r="P315" s="45">
        <v>0</v>
      </c>
      <c r="Q315" s="46" t="s">
        <v>42</v>
      </c>
      <c r="R315" s="45">
        <v>8.0000000000000036</v>
      </c>
      <c r="S315" s="45">
        <v>8.3000000000000007</v>
      </c>
      <c r="T315" s="45">
        <v>-0.29999999999999721</v>
      </c>
      <c r="U315" s="64">
        <v>-3.7499999999999527E-2</v>
      </c>
      <c r="V315" s="45">
        <v>8.3000000000000007</v>
      </c>
    </row>
    <row r="316" spans="1:22" ht="13.05" customHeight="1" thickBot="1" x14ac:dyDescent="0.35">
      <c r="A316" s="50" t="s">
        <v>44</v>
      </c>
      <c r="B316" s="50" t="s">
        <v>78</v>
      </c>
      <c r="C316" s="50" t="s">
        <v>79</v>
      </c>
      <c r="D316" s="50" t="s">
        <v>80</v>
      </c>
      <c r="E316" s="51">
        <v>1740</v>
      </c>
      <c r="F316" s="51">
        <v>174012</v>
      </c>
      <c r="G316" s="54" t="s">
        <v>311</v>
      </c>
      <c r="H316" s="52">
        <v>0</v>
      </c>
      <c r="I316" s="52">
        <v>0</v>
      </c>
      <c r="J316" s="52">
        <v>0</v>
      </c>
      <c r="K316" s="52">
        <v>0</v>
      </c>
      <c r="L316" s="53" t="s">
        <v>42</v>
      </c>
      <c r="M316" s="52">
        <v>-22.74736</v>
      </c>
      <c r="N316" s="52">
        <v>0</v>
      </c>
      <c r="O316" s="52">
        <v>0</v>
      </c>
      <c r="P316" s="52">
        <v>0</v>
      </c>
      <c r="Q316" s="53" t="s">
        <v>42</v>
      </c>
      <c r="R316" s="52">
        <v>0</v>
      </c>
      <c r="S316" s="52">
        <v>-22.74736</v>
      </c>
      <c r="T316" s="52">
        <v>22.74736</v>
      </c>
      <c r="U316" s="66" t="s">
        <v>42</v>
      </c>
      <c r="V316" s="52">
        <v>-22.74736</v>
      </c>
    </row>
    <row r="317" spans="1:22" ht="13.05" customHeight="1" thickBot="1" x14ac:dyDescent="0.35">
      <c r="A317" s="50" t="s">
        <v>44</v>
      </c>
      <c r="B317" s="50" t="s">
        <v>78</v>
      </c>
      <c r="C317" s="50" t="s">
        <v>79</v>
      </c>
      <c r="D317" s="50" t="s">
        <v>80</v>
      </c>
      <c r="E317" s="51">
        <v>1740</v>
      </c>
      <c r="F317" s="48" t="s">
        <v>45</v>
      </c>
      <c r="G317" s="47"/>
      <c r="H317" s="45">
        <v>0</v>
      </c>
      <c r="I317" s="45">
        <v>0</v>
      </c>
      <c r="J317" s="45">
        <v>0</v>
      </c>
      <c r="K317" s="45">
        <v>0</v>
      </c>
      <c r="L317" s="46" t="s">
        <v>42</v>
      </c>
      <c r="M317" s="45">
        <v>-22.74736</v>
      </c>
      <c r="N317" s="45">
        <v>0</v>
      </c>
      <c r="O317" s="45">
        <v>0</v>
      </c>
      <c r="P317" s="45">
        <v>0</v>
      </c>
      <c r="Q317" s="46" t="s">
        <v>42</v>
      </c>
      <c r="R317" s="45">
        <v>0</v>
      </c>
      <c r="S317" s="45">
        <v>-22.74736</v>
      </c>
      <c r="T317" s="45">
        <v>22.74736</v>
      </c>
      <c r="U317" s="65" t="s">
        <v>42</v>
      </c>
      <c r="V317" s="45">
        <v>-22.74736</v>
      </c>
    </row>
    <row r="318" spans="1:22" ht="13.05" customHeight="1" thickBot="1" x14ac:dyDescent="0.35">
      <c r="A318" s="50" t="s">
        <v>44</v>
      </c>
      <c r="B318" s="50" t="s">
        <v>78</v>
      </c>
      <c r="C318" s="50" t="s">
        <v>79</v>
      </c>
      <c r="D318" s="50" t="s">
        <v>80</v>
      </c>
      <c r="E318" s="51">
        <v>199000</v>
      </c>
      <c r="F318" s="51">
        <v>199000</v>
      </c>
      <c r="G318" s="54" t="s">
        <v>82</v>
      </c>
      <c r="H318" s="52">
        <v>0</v>
      </c>
      <c r="I318" s="52">
        <v>0</v>
      </c>
      <c r="J318" s="52">
        <v>0</v>
      </c>
      <c r="K318" s="52">
        <v>0</v>
      </c>
      <c r="L318" s="53" t="s">
        <v>42</v>
      </c>
      <c r="M318" s="52">
        <v>0</v>
      </c>
      <c r="N318" s="52">
        <v>0</v>
      </c>
      <c r="O318" s="52">
        <v>0</v>
      </c>
      <c r="P318" s="52">
        <v>0</v>
      </c>
      <c r="Q318" s="53" t="s">
        <v>42</v>
      </c>
      <c r="R318" s="52">
        <v>0</v>
      </c>
      <c r="S318" s="52">
        <v>0</v>
      </c>
      <c r="T318" s="52">
        <v>0</v>
      </c>
      <c r="U318" s="66" t="s">
        <v>42</v>
      </c>
      <c r="V318" s="52">
        <v>0</v>
      </c>
    </row>
    <row r="319" spans="1:22" ht="13.05" customHeight="1" thickBot="1" x14ac:dyDescent="0.35">
      <c r="A319" s="50" t="s">
        <v>44</v>
      </c>
      <c r="B319" s="50" t="s">
        <v>78</v>
      </c>
      <c r="C319" s="50" t="s">
        <v>79</v>
      </c>
      <c r="D319" s="50" t="s">
        <v>80</v>
      </c>
      <c r="E319" s="51">
        <v>199000</v>
      </c>
      <c r="F319" s="48" t="s">
        <v>45</v>
      </c>
      <c r="G319" s="47"/>
      <c r="H319" s="45">
        <v>0</v>
      </c>
      <c r="I319" s="45">
        <v>0</v>
      </c>
      <c r="J319" s="45">
        <v>0</v>
      </c>
      <c r="K319" s="45">
        <v>0</v>
      </c>
      <c r="L319" s="46" t="s">
        <v>42</v>
      </c>
      <c r="M319" s="45">
        <v>0</v>
      </c>
      <c r="N319" s="45">
        <v>0</v>
      </c>
      <c r="O319" s="45">
        <v>0</v>
      </c>
      <c r="P319" s="45">
        <v>0</v>
      </c>
      <c r="Q319" s="46" t="s">
        <v>42</v>
      </c>
      <c r="R319" s="45">
        <v>0</v>
      </c>
      <c r="S319" s="45">
        <v>0</v>
      </c>
      <c r="T319" s="45">
        <v>0</v>
      </c>
      <c r="U319" s="65" t="s">
        <v>42</v>
      </c>
      <c r="V319" s="45">
        <v>0</v>
      </c>
    </row>
    <row r="320" spans="1:22" ht="13.05" customHeight="1" thickBot="1" x14ac:dyDescent="0.35">
      <c r="A320" s="50" t="s">
        <v>44</v>
      </c>
      <c r="B320" s="50" t="s">
        <v>78</v>
      </c>
      <c r="C320" s="50" t="s">
        <v>79</v>
      </c>
      <c r="D320" s="50" t="s">
        <v>80</v>
      </c>
      <c r="E320" s="48" t="s">
        <v>48</v>
      </c>
      <c r="F320" s="48"/>
      <c r="G320" s="47"/>
      <c r="H320" s="45">
        <v>0</v>
      </c>
      <c r="I320" s="45">
        <v>0</v>
      </c>
      <c r="J320" s="45">
        <v>0</v>
      </c>
      <c r="K320" s="45">
        <v>0</v>
      </c>
      <c r="L320" s="46" t="s">
        <v>42</v>
      </c>
      <c r="M320" s="45">
        <v>-22.74736</v>
      </c>
      <c r="N320" s="45">
        <v>0</v>
      </c>
      <c r="O320" s="45">
        <v>0</v>
      </c>
      <c r="P320" s="45">
        <v>0</v>
      </c>
      <c r="Q320" s="46" t="s">
        <v>42</v>
      </c>
      <c r="R320" s="45">
        <v>0</v>
      </c>
      <c r="S320" s="45">
        <v>-22.74736</v>
      </c>
      <c r="T320" s="45">
        <v>22.74736</v>
      </c>
      <c r="U320" s="65" t="s">
        <v>42</v>
      </c>
      <c r="V320" s="45">
        <v>-22.74736</v>
      </c>
    </row>
    <row r="321" spans="1:22" ht="13.05" customHeight="1" thickBot="1" x14ac:dyDescent="0.35">
      <c r="A321" s="50" t="s">
        <v>44</v>
      </c>
      <c r="B321" s="50" t="s">
        <v>78</v>
      </c>
      <c r="C321" s="50" t="s">
        <v>79</v>
      </c>
      <c r="D321" s="48" t="s">
        <v>45</v>
      </c>
      <c r="E321" s="48"/>
      <c r="F321" s="48"/>
      <c r="G321" s="47"/>
      <c r="H321" s="45">
        <v>8.0000000000000036</v>
      </c>
      <c r="I321" s="45">
        <v>0</v>
      </c>
      <c r="J321" s="45">
        <v>0</v>
      </c>
      <c r="K321" s="45">
        <v>0</v>
      </c>
      <c r="L321" s="46" t="s">
        <v>42</v>
      </c>
      <c r="M321" s="45">
        <v>-14.44736</v>
      </c>
      <c r="N321" s="45">
        <v>0</v>
      </c>
      <c r="O321" s="45">
        <v>0</v>
      </c>
      <c r="P321" s="45">
        <v>0</v>
      </c>
      <c r="Q321" s="46" t="s">
        <v>42</v>
      </c>
      <c r="R321" s="45">
        <v>8.0000000000000036</v>
      </c>
      <c r="S321" s="45">
        <v>-14.44736</v>
      </c>
      <c r="T321" s="45">
        <v>22.44736</v>
      </c>
      <c r="U321" s="64">
        <v>2.8059199999999991</v>
      </c>
      <c r="V321" s="45">
        <v>-14.44736</v>
      </c>
    </row>
    <row r="322" spans="1:22" ht="13.05" customHeight="1" thickBot="1" x14ac:dyDescent="0.35">
      <c r="A322" s="50" t="s">
        <v>44</v>
      </c>
      <c r="B322" s="50" t="s">
        <v>78</v>
      </c>
      <c r="C322" s="48" t="s">
        <v>45</v>
      </c>
      <c r="D322" s="48"/>
      <c r="E322" s="48"/>
      <c r="F322" s="48"/>
      <c r="G322" s="47"/>
      <c r="H322" s="45">
        <v>69191.240574635958</v>
      </c>
      <c r="I322" s="45">
        <v>124.51928920532229</v>
      </c>
      <c r="J322" s="45">
        <v>35057.39827307807</v>
      </c>
      <c r="K322" s="45">
        <v>119.44</v>
      </c>
      <c r="L322" s="46" t="s">
        <v>42</v>
      </c>
      <c r="M322" s="45">
        <v>68837.151049999986</v>
      </c>
      <c r="N322" s="45">
        <v>128.55785</v>
      </c>
      <c r="O322" s="45">
        <v>34737.266810000001</v>
      </c>
      <c r="P322" s="45">
        <v>0</v>
      </c>
      <c r="Q322" s="46" t="s">
        <v>42</v>
      </c>
      <c r="R322" s="45">
        <v>104492.59813691941</v>
      </c>
      <c r="S322" s="45">
        <v>103702.97571</v>
      </c>
      <c r="T322" s="45">
        <v>789.62242691942083</v>
      </c>
      <c r="U322" s="67">
        <v>7.5567307254124118E-3</v>
      </c>
      <c r="V322" s="45">
        <v>103702.97571</v>
      </c>
    </row>
    <row r="323" spans="1:22" ht="13.05" customHeight="1" thickBot="1" x14ac:dyDescent="0.35">
      <c r="A323" s="50" t="s">
        <v>44</v>
      </c>
      <c r="B323" s="50" t="s">
        <v>46</v>
      </c>
      <c r="C323" s="50" t="s">
        <v>62</v>
      </c>
      <c r="D323" s="50" t="s">
        <v>14</v>
      </c>
      <c r="E323" s="51">
        <v>711000</v>
      </c>
      <c r="F323" s="51">
        <v>711000</v>
      </c>
      <c r="G323" s="54" t="s">
        <v>77</v>
      </c>
      <c r="H323" s="52">
        <v>0</v>
      </c>
      <c r="I323" s="52">
        <v>0</v>
      </c>
      <c r="J323" s="52">
        <v>326.26080000000007</v>
      </c>
      <c r="K323" s="52">
        <v>0</v>
      </c>
      <c r="L323" s="53" t="s">
        <v>42</v>
      </c>
      <c r="M323" s="52">
        <v>0</v>
      </c>
      <c r="N323" s="52">
        <v>0</v>
      </c>
      <c r="O323" s="52">
        <v>0</v>
      </c>
      <c r="P323" s="52">
        <v>0</v>
      </c>
      <c r="Q323" s="53" t="s">
        <v>42</v>
      </c>
      <c r="R323" s="52">
        <v>326.26080000000007</v>
      </c>
      <c r="S323" s="52">
        <v>0</v>
      </c>
      <c r="T323" s="52">
        <v>326.26080000000007</v>
      </c>
      <c r="U323" s="68">
        <v>1</v>
      </c>
      <c r="V323" s="52">
        <v>0</v>
      </c>
    </row>
    <row r="324" spans="1:22" ht="13.05" customHeight="1" thickBot="1" x14ac:dyDescent="0.35">
      <c r="A324" s="50" t="s">
        <v>44</v>
      </c>
      <c r="B324" s="50" t="s">
        <v>46</v>
      </c>
      <c r="C324" s="50" t="s">
        <v>62</v>
      </c>
      <c r="D324" s="50" t="s">
        <v>14</v>
      </c>
      <c r="E324" s="51">
        <v>711000</v>
      </c>
      <c r="F324" s="48" t="s">
        <v>45</v>
      </c>
      <c r="G324" s="47"/>
      <c r="H324" s="45">
        <v>0</v>
      </c>
      <c r="I324" s="45">
        <v>0</v>
      </c>
      <c r="J324" s="45">
        <v>326.26080000000007</v>
      </c>
      <c r="K324" s="45">
        <v>0</v>
      </c>
      <c r="L324" s="46" t="s">
        <v>42</v>
      </c>
      <c r="M324" s="45">
        <v>0</v>
      </c>
      <c r="N324" s="45">
        <v>0</v>
      </c>
      <c r="O324" s="45">
        <v>0</v>
      </c>
      <c r="P324" s="45">
        <v>0</v>
      </c>
      <c r="Q324" s="46" t="s">
        <v>42</v>
      </c>
      <c r="R324" s="45">
        <v>326.26080000000007</v>
      </c>
      <c r="S324" s="45">
        <v>0</v>
      </c>
      <c r="T324" s="45">
        <v>326.26080000000007</v>
      </c>
      <c r="U324" s="64">
        <v>1</v>
      </c>
      <c r="V324" s="45">
        <v>0</v>
      </c>
    </row>
    <row r="325" spans="1:22" ht="13.05" customHeight="1" thickBot="1" x14ac:dyDescent="0.35">
      <c r="A325" s="50" t="s">
        <v>44</v>
      </c>
      <c r="B325" s="50" t="s">
        <v>46</v>
      </c>
      <c r="C325" s="50" t="s">
        <v>62</v>
      </c>
      <c r="D325" s="50" t="s">
        <v>14</v>
      </c>
      <c r="E325" s="51">
        <v>711002</v>
      </c>
      <c r="F325" s="51">
        <v>711002</v>
      </c>
      <c r="G325" s="54" t="s">
        <v>76</v>
      </c>
      <c r="H325" s="52">
        <v>0</v>
      </c>
      <c r="I325" s="52">
        <v>153.79586028479</v>
      </c>
      <c r="J325" s="52">
        <v>9637.9784273399328</v>
      </c>
      <c r="K325" s="52">
        <v>2.728484105318784E-16</v>
      </c>
      <c r="L325" s="53" t="s">
        <v>42</v>
      </c>
      <c r="M325" s="52">
        <v>0</v>
      </c>
      <c r="N325" s="52">
        <v>205.08012000000011</v>
      </c>
      <c r="O325" s="52">
        <v>9214.2666700000009</v>
      </c>
      <c r="P325" s="52">
        <v>0</v>
      </c>
      <c r="Q325" s="53" t="s">
        <v>42</v>
      </c>
      <c r="R325" s="52">
        <v>9791.7742876247248</v>
      </c>
      <c r="S325" s="52">
        <v>9419.3467900000032</v>
      </c>
      <c r="T325" s="52">
        <v>372.42749762472158</v>
      </c>
      <c r="U325" s="68">
        <v>3.8034730650951747E-2</v>
      </c>
      <c r="V325" s="52">
        <v>9419.3467900000014</v>
      </c>
    </row>
    <row r="326" spans="1:22" ht="13.05" customHeight="1" thickBot="1" x14ac:dyDescent="0.35">
      <c r="A326" s="50" t="s">
        <v>44</v>
      </c>
      <c r="B326" s="50" t="s">
        <v>46</v>
      </c>
      <c r="C326" s="50" t="s">
        <v>62</v>
      </c>
      <c r="D326" s="50" t="s">
        <v>14</v>
      </c>
      <c r="E326" s="51">
        <v>711002</v>
      </c>
      <c r="F326" s="48" t="s">
        <v>45</v>
      </c>
      <c r="G326" s="47"/>
      <c r="H326" s="45">
        <v>0</v>
      </c>
      <c r="I326" s="45">
        <v>153.79586028479</v>
      </c>
      <c r="J326" s="45">
        <v>9637.9784273399328</v>
      </c>
      <c r="K326" s="45">
        <v>2.728484105318784E-16</v>
      </c>
      <c r="L326" s="46" t="s">
        <v>42</v>
      </c>
      <c r="M326" s="45">
        <v>0</v>
      </c>
      <c r="N326" s="45">
        <v>205.08012000000011</v>
      </c>
      <c r="O326" s="45">
        <v>9214.2666700000009</v>
      </c>
      <c r="P326" s="45">
        <v>0</v>
      </c>
      <c r="Q326" s="46" t="s">
        <v>42</v>
      </c>
      <c r="R326" s="45">
        <v>9791.7742876247248</v>
      </c>
      <c r="S326" s="45">
        <v>9419.3467900000032</v>
      </c>
      <c r="T326" s="45">
        <v>372.42749762472158</v>
      </c>
      <c r="U326" s="64">
        <v>3.8034730650951747E-2</v>
      </c>
      <c r="V326" s="45">
        <v>9419.3467900000014</v>
      </c>
    </row>
    <row r="327" spans="1:22" ht="13.05" customHeight="1" thickBot="1" x14ac:dyDescent="0.35">
      <c r="A327" s="50" t="s">
        <v>44</v>
      </c>
      <c r="B327" s="50" t="s">
        <v>46</v>
      </c>
      <c r="C327" s="50" t="s">
        <v>62</v>
      </c>
      <c r="D327" s="50" t="s">
        <v>14</v>
      </c>
      <c r="E327" s="51">
        <v>711013</v>
      </c>
      <c r="F327" s="51">
        <v>711013</v>
      </c>
      <c r="G327" s="54" t="s">
        <v>75</v>
      </c>
      <c r="H327" s="52">
        <v>0</v>
      </c>
      <c r="I327" s="52">
        <v>55.667000000000002</v>
      </c>
      <c r="J327" s="52">
        <v>0</v>
      </c>
      <c r="K327" s="52">
        <v>0</v>
      </c>
      <c r="L327" s="53" t="s">
        <v>42</v>
      </c>
      <c r="M327" s="52">
        <v>0</v>
      </c>
      <c r="N327" s="52">
        <v>26.607859999999999</v>
      </c>
      <c r="O327" s="52">
        <v>0</v>
      </c>
      <c r="P327" s="52">
        <v>0</v>
      </c>
      <c r="Q327" s="53" t="s">
        <v>42</v>
      </c>
      <c r="R327" s="52">
        <v>55.667000000000002</v>
      </c>
      <c r="S327" s="52">
        <v>26.607859999999999</v>
      </c>
      <c r="T327" s="52">
        <v>29.059139999999999</v>
      </c>
      <c r="U327" s="68">
        <v>0.52201735318950182</v>
      </c>
      <c r="V327" s="52">
        <v>26.607859999999999</v>
      </c>
    </row>
    <row r="328" spans="1:22" ht="13.05" customHeight="1" thickBot="1" x14ac:dyDescent="0.35">
      <c r="A328" s="50" t="s">
        <v>44</v>
      </c>
      <c r="B328" s="50" t="s">
        <v>46</v>
      </c>
      <c r="C328" s="50" t="s">
        <v>62</v>
      </c>
      <c r="D328" s="50" t="s">
        <v>14</v>
      </c>
      <c r="E328" s="51">
        <v>711013</v>
      </c>
      <c r="F328" s="48" t="s">
        <v>45</v>
      </c>
      <c r="G328" s="47"/>
      <c r="H328" s="45">
        <v>0</v>
      </c>
      <c r="I328" s="45">
        <v>55.667000000000002</v>
      </c>
      <c r="J328" s="45">
        <v>0</v>
      </c>
      <c r="K328" s="45">
        <v>0</v>
      </c>
      <c r="L328" s="46" t="s">
        <v>42</v>
      </c>
      <c r="M328" s="45">
        <v>0</v>
      </c>
      <c r="N328" s="45">
        <v>26.607859999999999</v>
      </c>
      <c r="O328" s="45">
        <v>0</v>
      </c>
      <c r="P328" s="45">
        <v>0</v>
      </c>
      <c r="Q328" s="46" t="s">
        <v>42</v>
      </c>
      <c r="R328" s="45">
        <v>55.667000000000002</v>
      </c>
      <c r="S328" s="45">
        <v>26.607859999999999</v>
      </c>
      <c r="T328" s="45">
        <v>29.059139999999999</v>
      </c>
      <c r="U328" s="64">
        <v>0.52201735318950182</v>
      </c>
      <c r="V328" s="45">
        <v>26.607859999999999</v>
      </c>
    </row>
    <row r="329" spans="1:22" ht="13.05" customHeight="1" thickBot="1" x14ac:dyDescent="0.35">
      <c r="A329" s="50" t="s">
        <v>44</v>
      </c>
      <c r="B329" s="50" t="s">
        <v>46</v>
      </c>
      <c r="C329" s="50" t="s">
        <v>62</v>
      </c>
      <c r="D329" s="50" t="s">
        <v>14</v>
      </c>
      <c r="E329" s="48" t="s">
        <v>48</v>
      </c>
      <c r="F329" s="48"/>
      <c r="G329" s="47"/>
      <c r="H329" s="45">
        <v>0</v>
      </c>
      <c r="I329" s="45">
        <v>209.46286028479011</v>
      </c>
      <c r="J329" s="45">
        <v>9964.2392273399328</v>
      </c>
      <c r="K329" s="45">
        <v>2.728484105318784E-16</v>
      </c>
      <c r="L329" s="46" t="s">
        <v>42</v>
      </c>
      <c r="M329" s="45">
        <v>0</v>
      </c>
      <c r="N329" s="45">
        <v>231.68798000000001</v>
      </c>
      <c r="O329" s="45">
        <v>9214.2666700000009</v>
      </c>
      <c r="P329" s="45">
        <v>0</v>
      </c>
      <c r="Q329" s="46" t="s">
        <v>42</v>
      </c>
      <c r="R329" s="45">
        <v>10173.702087624721</v>
      </c>
      <c r="S329" s="45">
        <v>9445.9546500000033</v>
      </c>
      <c r="T329" s="45">
        <v>727.74743762472099</v>
      </c>
      <c r="U329" s="64">
        <v>7.1532214267405525E-2</v>
      </c>
      <c r="V329" s="45">
        <v>9445.9546499999997</v>
      </c>
    </row>
    <row r="330" spans="1:22" ht="13.05" customHeight="1" thickBot="1" x14ac:dyDescent="0.35">
      <c r="A330" s="50" t="s">
        <v>44</v>
      </c>
      <c r="B330" s="50" t="s">
        <v>46</v>
      </c>
      <c r="C330" s="50" t="s">
        <v>62</v>
      </c>
      <c r="D330" s="50" t="s">
        <v>13</v>
      </c>
      <c r="E330" s="51">
        <v>711024</v>
      </c>
      <c r="F330" s="51">
        <v>711024</v>
      </c>
      <c r="G330" s="54" t="s">
        <v>74</v>
      </c>
      <c r="H330" s="52">
        <v>40.68</v>
      </c>
      <c r="I330" s="52">
        <v>0</v>
      </c>
      <c r="J330" s="52">
        <v>1630.5550000000001</v>
      </c>
      <c r="K330" s="52">
        <v>73.5</v>
      </c>
      <c r="L330" s="53" t="s">
        <v>42</v>
      </c>
      <c r="M330" s="52">
        <v>82.346720000000005</v>
      </c>
      <c r="N330" s="52">
        <v>0</v>
      </c>
      <c r="O330" s="52">
        <v>1664.7215100000001</v>
      </c>
      <c r="P330" s="52">
        <v>0</v>
      </c>
      <c r="Q330" s="53" t="s">
        <v>42</v>
      </c>
      <c r="R330" s="52">
        <v>1744.7349999999999</v>
      </c>
      <c r="S330" s="52">
        <v>1747.0682300000001</v>
      </c>
      <c r="T330" s="52">
        <v>-2.3332299999997299</v>
      </c>
      <c r="U330" s="69">
        <v>-1.3372976411889189E-3</v>
      </c>
      <c r="V330" s="52">
        <v>1747.0682300000001</v>
      </c>
    </row>
    <row r="331" spans="1:22" ht="13.05" customHeight="1" thickBot="1" x14ac:dyDescent="0.35">
      <c r="A331" s="50" t="s">
        <v>44</v>
      </c>
      <c r="B331" s="50" t="s">
        <v>46</v>
      </c>
      <c r="C331" s="50" t="s">
        <v>62</v>
      </c>
      <c r="D331" s="50" t="s">
        <v>13</v>
      </c>
      <c r="E331" s="51">
        <v>711024</v>
      </c>
      <c r="F331" s="48" t="s">
        <v>45</v>
      </c>
      <c r="G331" s="47"/>
      <c r="H331" s="45">
        <v>40.68</v>
      </c>
      <c r="I331" s="45">
        <v>0</v>
      </c>
      <c r="J331" s="45">
        <v>1630.5550000000001</v>
      </c>
      <c r="K331" s="45">
        <v>73.5</v>
      </c>
      <c r="L331" s="46" t="s">
        <v>42</v>
      </c>
      <c r="M331" s="45">
        <v>82.346720000000005</v>
      </c>
      <c r="N331" s="45">
        <v>0</v>
      </c>
      <c r="O331" s="45">
        <v>1664.7215100000001</v>
      </c>
      <c r="P331" s="45">
        <v>0</v>
      </c>
      <c r="Q331" s="46" t="s">
        <v>42</v>
      </c>
      <c r="R331" s="45">
        <v>1744.7349999999999</v>
      </c>
      <c r="S331" s="45">
        <v>1747.0682300000001</v>
      </c>
      <c r="T331" s="45">
        <v>-2.3332299999997299</v>
      </c>
      <c r="U331" s="67">
        <v>-1.3372976411889189E-3</v>
      </c>
      <c r="V331" s="45">
        <v>1747.0682300000001</v>
      </c>
    </row>
    <row r="332" spans="1:22" ht="13.05" customHeight="1" thickBot="1" x14ac:dyDescent="0.35">
      <c r="A332" s="50" t="s">
        <v>44</v>
      </c>
      <c r="B332" s="50" t="s">
        <v>46</v>
      </c>
      <c r="C332" s="50" t="s">
        <v>62</v>
      </c>
      <c r="D332" s="50" t="s">
        <v>13</v>
      </c>
      <c r="E332" s="51">
        <v>711025</v>
      </c>
      <c r="F332" s="51">
        <v>711025</v>
      </c>
      <c r="G332" s="54" t="s">
        <v>73</v>
      </c>
      <c r="H332" s="52">
        <v>0</v>
      </c>
      <c r="I332" s="52">
        <v>0</v>
      </c>
      <c r="J332" s="52">
        <v>1250</v>
      </c>
      <c r="K332" s="52">
        <v>0</v>
      </c>
      <c r="L332" s="53" t="s">
        <v>42</v>
      </c>
      <c r="M332" s="52">
        <v>0</v>
      </c>
      <c r="N332" s="52">
        <v>0</v>
      </c>
      <c r="O332" s="52">
        <v>1650</v>
      </c>
      <c r="P332" s="52">
        <v>0</v>
      </c>
      <c r="Q332" s="53" t="s">
        <v>42</v>
      </c>
      <c r="R332" s="52">
        <v>1250</v>
      </c>
      <c r="S332" s="52">
        <v>1650</v>
      </c>
      <c r="T332" s="52">
        <v>-400</v>
      </c>
      <c r="U332" s="68">
        <v>-0.32</v>
      </c>
      <c r="V332" s="52">
        <v>1650</v>
      </c>
    </row>
    <row r="333" spans="1:22" ht="13.05" customHeight="1" thickBot="1" x14ac:dyDescent="0.35">
      <c r="A333" s="50" t="s">
        <v>44</v>
      </c>
      <c r="B333" s="50" t="s">
        <v>46</v>
      </c>
      <c r="C333" s="50" t="s">
        <v>62</v>
      </c>
      <c r="D333" s="50" t="s">
        <v>13</v>
      </c>
      <c r="E333" s="51">
        <v>711025</v>
      </c>
      <c r="F333" s="48" t="s">
        <v>45</v>
      </c>
      <c r="G333" s="47"/>
      <c r="H333" s="45">
        <v>0</v>
      </c>
      <c r="I333" s="45">
        <v>0</v>
      </c>
      <c r="J333" s="45">
        <v>1250</v>
      </c>
      <c r="K333" s="45">
        <v>0</v>
      </c>
      <c r="L333" s="46" t="s">
        <v>42</v>
      </c>
      <c r="M333" s="45">
        <v>0</v>
      </c>
      <c r="N333" s="45">
        <v>0</v>
      </c>
      <c r="O333" s="45">
        <v>1650</v>
      </c>
      <c r="P333" s="45">
        <v>0</v>
      </c>
      <c r="Q333" s="46" t="s">
        <v>42</v>
      </c>
      <c r="R333" s="45">
        <v>1250</v>
      </c>
      <c r="S333" s="45">
        <v>1650</v>
      </c>
      <c r="T333" s="45">
        <v>-400</v>
      </c>
      <c r="U333" s="64">
        <v>-0.32</v>
      </c>
      <c r="V333" s="45">
        <v>1650</v>
      </c>
    </row>
    <row r="334" spans="1:22" ht="13.05" customHeight="1" thickBot="1" x14ac:dyDescent="0.35">
      <c r="A334" s="50" t="s">
        <v>44</v>
      </c>
      <c r="B334" s="50" t="s">
        <v>46</v>
      </c>
      <c r="C334" s="50" t="s">
        <v>62</v>
      </c>
      <c r="D334" s="50" t="s">
        <v>13</v>
      </c>
      <c r="E334" s="51">
        <v>711026</v>
      </c>
      <c r="F334" s="51">
        <v>711026</v>
      </c>
      <c r="G334" s="54" t="s">
        <v>72</v>
      </c>
      <c r="H334" s="52">
        <v>0</v>
      </c>
      <c r="I334" s="52">
        <v>46.365000000000002</v>
      </c>
      <c r="J334" s="52">
        <v>186.727</v>
      </c>
      <c r="K334" s="52">
        <v>0</v>
      </c>
      <c r="L334" s="53" t="s">
        <v>42</v>
      </c>
      <c r="M334" s="52">
        <v>16.875</v>
      </c>
      <c r="N334" s="52">
        <v>96.268000000000001</v>
      </c>
      <c r="O334" s="52">
        <v>307.01402000000002</v>
      </c>
      <c r="P334" s="52">
        <v>0</v>
      </c>
      <c r="Q334" s="53" t="s">
        <v>42</v>
      </c>
      <c r="R334" s="52">
        <v>233.09200000000001</v>
      </c>
      <c r="S334" s="52">
        <v>420.15701999999999</v>
      </c>
      <c r="T334" s="52">
        <v>-187.06502</v>
      </c>
      <c r="U334" s="68">
        <v>-0.80253728141677949</v>
      </c>
      <c r="V334" s="52">
        <v>420.15701999999999</v>
      </c>
    </row>
    <row r="335" spans="1:22" ht="13.05" customHeight="1" thickBot="1" x14ac:dyDescent="0.35">
      <c r="A335" s="50" t="s">
        <v>44</v>
      </c>
      <c r="B335" s="50" t="s">
        <v>46</v>
      </c>
      <c r="C335" s="50" t="s">
        <v>62</v>
      </c>
      <c r="D335" s="50" t="s">
        <v>13</v>
      </c>
      <c r="E335" s="51">
        <v>711026</v>
      </c>
      <c r="F335" s="48" t="s">
        <v>45</v>
      </c>
      <c r="G335" s="47"/>
      <c r="H335" s="45">
        <v>0</v>
      </c>
      <c r="I335" s="45">
        <v>46.365000000000002</v>
      </c>
      <c r="J335" s="45">
        <v>186.727</v>
      </c>
      <c r="K335" s="45">
        <v>0</v>
      </c>
      <c r="L335" s="46" t="s">
        <v>42</v>
      </c>
      <c r="M335" s="45">
        <v>16.875</v>
      </c>
      <c r="N335" s="45">
        <v>96.268000000000001</v>
      </c>
      <c r="O335" s="45">
        <v>307.01402000000002</v>
      </c>
      <c r="P335" s="45">
        <v>0</v>
      </c>
      <c r="Q335" s="46" t="s">
        <v>42</v>
      </c>
      <c r="R335" s="45">
        <v>233.09200000000001</v>
      </c>
      <c r="S335" s="45">
        <v>420.15701999999999</v>
      </c>
      <c r="T335" s="45">
        <v>-187.06502</v>
      </c>
      <c r="U335" s="64">
        <v>-0.80253728141677949</v>
      </c>
      <c r="V335" s="45">
        <v>420.15701999999999</v>
      </c>
    </row>
    <row r="336" spans="1:22" ht="13.05" customHeight="1" thickBot="1" x14ac:dyDescent="0.35">
      <c r="A336" s="50" t="s">
        <v>44</v>
      </c>
      <c r="B336" s="50" t="s">
        <v>46</v>
      </c>
      <c r="C336" s="50" t="s">
        <v>62</v>
      </c>
      <c r="D336" s="50" t="s">
        <v>13</v>
      </c>
      <c r="E336" s="51">
        <v>711028</v>
      </c>
      <c r="F336" s="51">
        <v>711028</v>
      </c>
      <c r="G336" s="54" t="s">
        <v>71</v>
      </c>
      <c r="H336" s="52">
        <v>0</v>
      </c>
      <c r="I336" s="52">
        <v>0</v>
      </c>
      <c r="J336" s="52">
        <v>21.818999999999999</v>
      </c>
      <c r="K336" s="52">
        <v>0</v>
      </c>
      <c r="L336" s="53" t="s">
        <v>42</v>
      </c>
      <c r="M336" s="52">
        <v>25</v>
      </c>
      <c r="N336" s="52">
        <v>0</v>
      </c>
      <c r="O336" s="52">
        <v>21.818999999999999</v>
      </c>
      <c r="P336" s="52">
        <v>0</v>
      </c>
      <c r="Q336" s="53" t="s">
        <v>42</v>
      </c>
      <c r="R336" s="52">
        <v>21.818999999999999</v>
      </c>
      <c r="S336" s="52">
        <v>46.819000000000003</v>
      </c>
      <c r="T336" s="52">
        <v>-25</v>
      </c>
      <c r="U336" s="68">
        <v>-1.145790366194601</v>
      </c>
      <c r="V336" s="52">
        <v>46.819000000000003</v>
      </c>
    </row>
    <row r="337" spans="1:22" ht="13.05" customHeight="1" thickBot="1" x14ac:dyDescent="0.35">
      <c r="A337" s="50" t="s">
        <v>44</v>
      </c>
      <c r="B337" s="50" t="s">
        <v>46</v>
      </c>
      <c r="C337" s="50" t="s">
        <v>62</v>
      </c>
      <c r="D337" s="50" t="s">
        <v>13</v>
      </c>
      <c r="E337" s="51">
        <v>711028</v>
      </c>
      <c r="F337" s="48" t="s">
        <v>45</v>
      </c>
      <c r="G337" s="47"/>
      <c r="H337" s="45">
        <v>0</v>
      </c>
      <c r="I337" s="45">
        <v>0</v>
      </c>
      <c r="J337" s="45">
        <v>21.818999999999999</v>
      </c>
      <c r="K337" s="45">
        <v>0</v>
      </c>
      <c r="L337" s="46" t="s">
        <v>42</v>
      </c>
      <c r="M337" s="45">
        <v>25</v>
      </c>
      <c r="N337" s="45">
        <v>0</v>
      </c>
      <c r="O337" s="45">
        <v>21.818999999999999</v>
      </c>
      <c r="P337" s="45">
        <v>0</v>
      </c>
      <c r="Q337" s="46" t="s">
        <v>42</v>
      </c>
      <c r="R337" s="45">
        <v>21.818999999999999</v>
      </c>
      <c r="S337" s="45">
        <v>46.819000000000003</v>
      </c>
      <c r="T337" s="45">
        <v>-25</v>
      </c>
      <c r="U337" s="64">
        <v>-1.145790366194601</v>
      </c>
      <c r="V337" s="45">
        <v>46.819000000000003</v>
      </c>
    </row>
    <row r="338" spans="1:22" ht="13.05" customHeight="1" thickBot="1" x14ac:dyDescent="0.35">
      <c r="A338" s="50" t="s">
        <v>44</v>
      </c>
      <c r="B338" s="50" t="s">
        <v>46</v>
      </c>
      <c r="C338" s="50" t="s">
        <v>62</v>
      </c>
      <c r="D338" s="50" t="s">
        <v>13</v>
      </c>
      <c r="E338" s="51">
        <v>711041</v>
      </c>
      <c r="F338" s="51">
        <v>711041</v>
      </c>
      <c r="G338" s="54" t="s">
        <v>70</v>
      </c>
      <c r="H338" s="52">
        <v>0</v>
      </c>
      <c r="I338" s="52">
        <v>0</v>
      </c>
      <c r="J338" s="52">
        <v>0</v>
      </c>
      <c r="K338" s="52">
        <v>0</v>
      </c>
      <c r="L338" s="53" t="s">
        <v>42</v>
      </c>
      <c r="M338" s="52">
        <v>0</v>
      </c>
      <c r="N338" s="52">
        <v>3.0409600000000001</v>
      </c>
      <c r="O338" s="52">
        <v>45.95176</v>
      </c>
      <c r="P338" s="52">
        <v>0</v>
      </c>
      <c r="Q338" s="53" t="s">
        <v>42</v>
      </c>
      <c r="R338" s="52">
        <v>0</v>
      </c>
      <c r="S338" s="52">
        <v>48.992720000000013</v>
      </c>
      <c r="T338" s="52">
        <v>-48.992720000000013</v>
      </c>
      <c r="U338" s="66" t="s">
        <v>42</v>
      </c>
      <c r="V338" s="52">
        <v>48.992720000000013</v>
      </c>
    </row>
    <row r="339" spans="1:22" ht="13.05" customHeight="1" thickBot="1" x14ac:dyDescent="0.35">
      <c r="A339" s="50" t="s">
        <v>44</v>
      </c>
      <c r="B339" s="50" t="s">
        <v>46</v>
      </c>
      <c r="C339" s="50" t="s">
        <v>62</v>
      </c>
      <c r="D339" s="50" t="s">
        <v>13</v>
      </c>
      <c r="E339" s="51">
        <v>711041</v>
      </c>
      <c r="F339" s="48" t="s">
        <v>45</v>
      </c>
      <c r="G339" s="47"/>
      <c r="H339" s="45">
        <v>0</v>
      </c>
      <c r="I339" s="45">
        <v>0</v>
      </c>
      <c r="J339" s="45">
        <v>0</v>
      </c>
      <c r="K339" s="45">
        <v>0</v>
      </c>
      <c r="L339" s="46" t="s">
        <v>42</v>
      </c>
      <c r="M339" s="45">
        <v>0</v>
      </c>
      <c r="N339" s="45">
        <v>3.0409600000000001</v>
      </c>
      <c r="O339" s="45">
        <v>45.95176</v>
      </c>
      <c r="P339" s="45">
        <v>0</v>
      </c>
      <c r="Q339" s="46" t="s">
        <v>42</v>
      </c>
      <c r="R339" s="45">
        <v>0</v>
      </c>
      <c r="S339" s="45">
        <v>48.992720000000013</v>
      </c>
      <c r="T339" s="45">
        <v>-48.992720000000013</v>
      </c>
      <c r="U339" s="65" t="s">
        <v>42</v>
      </c>
      <c r="V339" s="45">
        <v>48.992720000000013</v>
      </c>
    </row>
    <row r="340" spans="1:22" ht="13.05" customHeight="1" thickBot="1" x14ac:dyDescent="0.35">
      <c r="A340" s="50" t="s">
        <v>44</v>
      </c>
      <c r="B340" s="50" t="s">
        <v>46</v>
      </c>
      <c r="C340" s="50" t="s">
        <v>62</v>
      </c>
      <c r="D340" s="50" t="s">
        <v>13</v>
      </c>
      <c r="E340" s="51">
        <v>711082</v>
      </c>
      <c r="F340" s="51">
        <v>711082</v>
      </c>
      <c r="G340" s="54" t="s">
        <v>310</v>
      </c>
      <c r="H340" s="52">
        <v>0</v>
      </c>
      <c r="I340" s="52">
        <v>0</v>
      </c>
      <c r="J340" s="52">
        <v>0</v>
      </c>
      <c r="K340" s="52">
        <v>0</v>
      </c>
      <c r="L340" s="53" t="s">
        <v>42</v>
      </c>
      <c r="M340" s="52">
        <v>0</v>
      </c>
      <c r="N340" s="52">
        <v>0</v>
      </c>
      <c r="O340" s="52">
        <v>-10.06249</v>
      </c>
      <c r="P340" s="52">
        <v>0</v>
      </c>
      <c r="Q340" s="53" t="s">
        <v>42</v>
      </c>
      <c r="R340" s="52">
        <v>0</v>
      </c>
      <c r="S340" s="52">
        <v>-10.06249</v>
      </c>
      <c r="T340" s="52">
        <v>10.06249</v>
      </c>
      <c r="U340" s="66" t="s">
        <v>42</v>
      </c>
      <c r="V340" s="52">
        <v>-10.06249</v>
      </c>
    </row>
    <row r="341" spans="1:22" ht="13.05" customHeight="1" thickBot="1" x14ac:dyDescent="0.35">
      <c r="A341" s="50" t="s">
        <v>44</v>
      </c>
      <c r="B341" s="50" t="s">
        <v>46</v>
      </c>
      <c r="C341" s="50" t="s">
        <v>62</v>
      </c>
      <c r="D341" s="50" t="s">
        <v>13</v>
      </c>
      <c r="E341" s="51">
        <v>711082</v>
      </c>
      <c r="F341" s="48" t="s">
        <v>45</v>
      </c>
      <c r="G341" s="47"/>
      <c r="H341" s="45">
        <v>0</v>
      </c>
      <c r="I341" s="45">
        <v>0</v>
      </c>
      <c r="J341" s="45">
        <v>0</v>
      </c>
      <c r="K341" s="45">
        <v>0</v>
      </c>
      <c r="L341" s="46" t="s">
        <v>42</v>
      </c>
      <c r="M341" s="45">
        <v>0</v>
      </c>
      <c r="N341" s="45">
        <v>0</v>
      </c>
      <c r="O341" s="45">
        <v>-10.06249</v>
      </c>
      <c r="P341" s="45">
        <v>0</v>
      </c>
      <c r="Q341" s="46" t="s">
        <v>42</v>
      </c>
      <c r="R341" s="45">
        <v>0</v>
      </c>
      <c r="S341" s="45">
        <v>-10.06249</v>
      </c>
      <c r="T341" s="45">
        <v>10.06249</v>
      </c>
      <c r="U341" s="65" t="s">
        <v>42</v>
      </c>
      <c r="V341" s="45">
        <v>-10.06249</v>
      </c>
    </row>
    <row r="342" spans="1:22" ht="13.05" customHeight="1" thickBot="1" x14ac:dyDescent="0.35">
      <c r="A342" s="50" t="s">
        <v>44</v>
      </c>
      <c r="B342" s="50" t="s">
        <v>46</v>
      </c>
      <c r="C342" s="50" t="s">
        <v>62</v>
      </c>
      <c r="D342" s="50" t="s">
        <v>13</v>
      </c>
      <c r="E342" s="48" t="s">
        <v>48</v>
      </c>
      <c r="F342" s="48"/>
      <c r="G342" s="47"/>
      <c r="H342" s="45">
        <v>40.68</v>
      </c>
      <c r="I342" s="45">
        <v>46.365000000000002</v>
      </c>
      <c r="J342" s="45">
        <v>3089.1010000000001</v>
      </c>
      <c r="K342" s="45">
        <v>73.5</v>
      </c>
      <c r="L342" s="46" t="s">
        <v>42</v>
      </c>
      <c r="M342" s="45">
        <v>124.22172</v>
      </c>
      <c r="N342" s="45">
        <v>99.308959999999999</v>
      </c>
      <c r="O342" s="45">
        <v>3679.4438</v>
      </c>
      <c r="P342" s="45">
        <v>0</v>
      </c>
      <c r="Q342" s="46" t="s">
        <v>42</v>
      </c>
      <c r="R342" s="45">
        <v>3249.6460000000002</v>
      </c>
      <c r="S342" s="45">
        <v>3902.9744799999999</v>
      </c>
      <c r="T342" s="45">
        <v>-653.32847999999967</v>
      </c>
      <c r="U342" s="64">
        <v>-0.20104604624626801</v>
      </c>
      <c r="V342" s="45">
        <v>3902.9744799999999</v>
      </c>
    </row>
    <row r="343" spans="1:22" ht="13.05" customHeight="1" thickBot="1" x14ac:dyDescent="0.35">
      <c r="A343" s="50" t="s">
        <v>44</v>
      </c>
      <c r="B343" s="50" t="s">
        <v>46</v>
      </c>
      <c r="C343" s="50" t="s">
        <v>62</v>
      </c>
      <c r="D343" s="50" t="s">
        <v>12</v>
      </c>
      <c r="E343" s="51">
        <v>712000</v>
      </c>
      <c r="F343" s="51">
        <v>712000</v>
      </c>
      <c r="G343" s="54" t="s">
        <v>69</v>
      </c>
      <c r="H343" s="52">
        <v>99.999999999999915</v>
      </c>
      <c r="I343" s="52">
        <v>0</v>
      </c>
      <c r="J343" s="52">
        <v>0</v>
      </c>
      <c r="K343" s="52">
        <v>0</v>
      </c>
      <c r="L343" s="53" t="s">
        <v>42</v>
      </c>
      <c r="M343" s="52">
        <v>0</v>
      </c>
      <c r="N343" s="52">
        <v>0</v>
      </c>
      <c r="O343" s="52">
        <v>0</v>
      </c>
      <c r="P343" s="52">
        <v>0</v>
      </c>
      <c r="Q343" s="53" t="s">
        <v>42</v>
      </c>
      <c r="R343" s="52">
        <v>99.999999999999915</v>
      </c>
      <c r="S343" s="52">
        <v>0</v>
      </c>
      <c r="T343" s="52">
        <v>99.999999999999915</v>
      </c>
      <c r="U343" s="68">
        <v>1</v>
      </c>
      <c r="V343" s="52">
        <v>0</v>
      </c>
    </row>
    <row r="344" spans="1:22" ht="13.05" customHeight="1" thickBot="1" x14ac:dyDescent="0.35">
      <c r="A344" s="50" t="s">
        <v>44</v>
      </c>
      <c r="B344" s="50" t="s">
        <v>46</v>
      </c>
      <c r="C344" s="50" t="s">
        <v>62</v>
      </c>
      <c r="D344" s="50" t="s">
        <v>12</v>
      </c>
      <c r="E344" s="51">
        <v>712000</v>
      </c>
      <c r="F344" s="48" t="s">
        <v>45</v>
      </c>
      <c r="G344" s="47"/>
      <c r="H344" s="45">
        <v>99.999999999999915</v>
      </c>
      <c r="I344" s="45">
        <v>0</v>
      </c>
      <c r="J344" s="45">
        <v>0</v>
      </c>
      <c r="K344" s="45">
        <v>0</v>
      </c>
      <c r="L344" s="46" t="s">
        <v>42</v>
      </c>
      <c r="M344" s="45">
        <v>0</v>
      </c>
      <c r="N344" s="45">
        <v>0</v>
      </c>
      <c r="O344" s="45">
        <v>0</v>
      </c>
      <c r="P344" s="45">
        <v>0</v>
      </c>
      <c r="Q344" s="46" t="s">
        <v>42</v>
      </c>
      <c r="R344" s="45">
        <v>99.999999999999915</v>
      </c>
      <c r="S344" s="45">
        <v>0</v>
      </c>
      <c r="T344" s="45">
        <v>99.999999999999915</v>
      </c>
      <c r="U344" s="64">
        <v>1</v>
      </c>
      <c r="V344" s="45">
        <v>0</v>
      </c>
    </row>
    <row r="345" spans="1:22" ht="13.05" customHeight="1" x14ac:dyDescent="0.3">
      <c r="A345" s="50" t="s">
        <v>44</v>
      </c>
      <c r="B345" s="50" t="s">
        <v>46</v>
      </c>
      <c r="C345" s="50" t="s">
        <v>62</v>
      </c>
      <c r="D345" s="50" t="s">
        <v>12</v>
      </c>
      <c r="E345" s="51">
        <v>712001</v>
      </c>
      <c r="F345" s="51">
        <v>712001</v>
      </c>
      <c r="G345" s="54" t="s">
        <v>68</v>
      </c>
      <c r="H345" s="52">
        <v>4679.5547221462648</v>
      </c>
      <c r="I345" s="52">
        <v>0</v>
      </c>
      <c r="J345" s="52">
        <v>0</v>
      </c>
      <c r="K345" s="52">
        <v>0</v>
      </c>
      <c r="L345" s="53" t="s">
        <v>42</v>
      </c>
      <c r="M345" s="52">
        <v>0</v>
      </c>
      <c r="N345" s="52">
        <v>0</v>
      </c>
      <c r="O345" s="52">
        <v>1111.67365</v>
      </c>
      <c r="P345" s="52">
        <v>0</v>
      </c>
      <c r="Q345" s="53" t="s">
        <v>42</v>
      </c>
      <c r="R345" s="52">
        <v>4679.5547221462648</v>
      </c>
      <c r="S345" s="52">
        <v>1111.67365</v>
      </c>
      <c r="T345" s="52">
        <v>3567.8810721462651</v>
      </c>
      <c r="U345" s="68">
        <v>0.76244029271867686</v>
      </c>
      <c r="V345" s="52">
        <v>1111.67365</v>
      </c>
    </row>
    <row r="346" spans="1:22" ht="13.05" customHeight="1" x14ac:dyDescent="0.3">
      <c r="A346" s="50" t="s">
        <v>44</v>
      </c>
      <c r="B346" s="50" t="s">
        <v>46</v>
      </c>
      <c r="C346" s="50" t="s">
        <v>62</v>
      </c>
      <c r="D346" s="50" t="s">
        <v>12</v>
      </c>
      <c r="E346" s="51">
        <v>712001</v>
      </c>
      <c r="F346" s="51">
        <v>712010</v>
      </c>
      <c r="G346" s="54" t="s">
        <v>67</v>
      </c>
      <c r="H346" s="52">
        <v>0</v>
      </c>
      <c r="I346" s="52">
        <v>0</v>
      </c>
      <c r="J346" s="52">
        <v>0</v>
      </c>
      <c r="K346" s="52">
        <v>0</v>
      </c>
      <c r="L346" s="53" t="s">
        <v>42</v>
      </c>
      <c r="M346" s="52">
        <v>3212.9363699999999</v>
      </c>
      <c r="N346" s="52">
        <v>0</v>
      </c>
      <c r="O346" s="52">
        <v>0</v>
      </c>
      <c r="P346" s="52">
        <v>0</v>
      </c>
      <c r="Q346" s="53" t="s">
        <v>42</v>
      </c>
      <c r="R346" s="52">
        <v>0</v>
      </c>
      <c r="S346" s="52">
        <v>3212.9363699999999</v>
      </c>
      <c r="T346" s="52">
        <v>-3212.9363699999999</v>
      </c>
      <c r="U346" s="66" t="s">
        <v>42</v>
      </c>
      <c r="V346" s="52">
        <v>3212.9363699999999</v>
      </c>
    </row>
    <row r="347" spans="1:22" ht="13.05" customHeight="1" x14ac:dyDescent="0.3">
      <c r="A347" s="50" t="s">
        <v>44</v>
      </c>
      <c r="B347" s="50" t="s">
        <v>46</v>
      </c>
      <c r="C347" s="50" t="s">
        <v>62</v>
      </c>
      <c r="D347" s="50" t="s">
        <v>12</v>
      </c>
      <c r="E347" s="51">
        <v>712001</v>
      </c>
      <c r="F347" s="51">
        <v>712011</v>
      </c>
      <c r="G347" s="54" t="s">
        <v>309</v>
      </c>
      <c r="H347" s="52">
        <v>0</v>
      </c>
      <c r="I347" s="52">
        <v>0</v>
      </c>
      <c r="J347" s="52">
        <v>0</v>
      </c>
      <c r="K347" s="52">
        <v>0</v>
      </c>
      <c r="L347" s="53" t="s">
        <v>42</v>
      </c>
      <c r="M347" s="52">
        <v>134.38646</v>
      </c>
      <c r="N347" s="52">
        <v>0</v>
      </c>
      <c r="O347" s="52">
        <v>0</v>
      </c>
      <c r="P347" s="52">
        <v>0</v>
      </c>
      <c r="Q347" s="53" t="s">
        <v>42</v>
      </c>
      <c r="R347" s="52">
        <v>0</v>
      </c>
      <c r="S347" s="52">
        <v>134.38646</v>
      </c>
      <c r="T347" s="52">
        <v>-134.38646</v>
      </c>
      <c r="U347" s="66" t="s">
        <v>42</v>
      </c>
      <c r="V347" s="52">
        <v>134.38646</v>
      </c>
    </row>
    <row r="348" spans="1:22" ht="13.05" customHeight="1" x14ac:dyDescent="0.3">
      <c r="A348" s="50" t="s">
        <v>44</v>
      </c>
      <c r="B348" s="50" t="s">
        <v>46</v>
      </c>
      <c r="C348" s="50" t="s">
        <v>62</v>
      </c>
      <c r="D348" s="50" t="s">
        <v>12</v>
      </c>
      <c r="E348" s="51">
        <v>712001</v>
      </c>
      <c r="F348" s="51">
        <v>712012</v>
      </c>
      <c r="G348" s="54" t="s">
        <v>66</v>
      </c>
      <c r="H348" s="52">
        <v>0</v>
      </c>
      <c r="I348" s="52">
        <v>0</v>
      </c>
      <c r="J348" s="52">
        <v>0</v>
      </c>
      <c r="K348" s="52">
        <v>0</v>
      </c>
      <c r="L348" s="53" t="s">
        <v>42</v>
      </c>
      <c r="M348" s="52">
        <v>337.97672999999998</v>
      </c>
      <c r="N348" s="52">
        <v>0</v>
      </c>
      <c r="O348" s="52">
        <v>0</v>
      </c>
      <c r="P348" s="52">
        <v>0</v>
      </c>
      <c r="Q348" s="53" t="s">
        <v>42</v>
      </c>
      <c r="R348" s="52">
        <v>0</v>
      </c>
      <c r="S348" s="52">
        <v>337.97672999999998</v>
      </c>
      <c r="T348" s="52">
        <v>-337.97672999999998</v>
      </c>
      <c r="U348" s="66" t="s">
        <v>42</v>
      </c>
      <c r="V348" s="52">
        <v>337.97672999999998</v>
      </c>
    </row>
    <row r="349" spans="1:22" ht="13.05" customHeight="1" thickBot="1" x14ac:dyDescent="0.35">
      <c r="A349" s="50" t="s">
        <v>44</v>
      </c>
      <c r="B349" s="50" t="s">
        <v>46</v>
      </c>
      <c r="C349" s="50" t="s">
        <v>62</v>
      </c>
      <c r="D349" s="50" t="s">
        <v>12</v>
      </c>
      <c r="E349" s="51">
        <v>712001</v>
      </c>
      <c r="F349" s="51">
        <v>712013</v>
      </c>
      <c r="G349" s="54" t="s">
        <v>65</v>
      </c>
      <c r="H349" s="52">
        <v>0</v>
      </c>
      <c r="I349" s="52">
        <v>0</v>
      </c>
      <c r="J349" s="52">
        <v>0</v>
      </c>
      <c r="K349" s="52">
        <v>0</v>
      </c>
      <c r="L349" s="53" t="s">
        <v>42</v>
      </c>
      <c r="M349" s="52">
        <v>1145.46469</v>
      </c>
      <c r="N349" s="52">
        <v>0</v>
      </c>
      <c r="O349" s="52">
        <v>0</v>
      </c>
      <c r="P349" s="52">
        <v>0</v>
      </c>
      <c r="Q349" s="53" t="s">
        <v>42</v>
      </c>
      <c r="R349" s="52">
        <v>0</v>
      </c>
      <c r="S349" s="52">
        <v>1145.46469</v>
      </c>
      <c r="T349" s="52">
        <v>-1145.46469</v>
      </c>
      <c r="U349" s="66" t="s">
        <v>42</v>
      </c>
      <c r="V349" s="52">
        <v>1145.46469</v>
      </c>
    </row>
    <row r="350" spans="1:22" ht="13.05" customHeight="1" thickBot="1" x14ac:dyDescent="0.35">
      <c r="A350" s="50" t="s">
        <v>44</v>
      </c>
      <c r="B350" s="50" t="s">
        <v>46</v>
      </c>
      <c r="C350" s="50" t="s">
        <v>62</v>
      </c>
      <c r="D350" s="50" t="s">
        <v>12</v>
      </c>
      <c r="E350" s="51">
        <v>712001</v>
      </c>
      <c r="F350" s="48" t="s">
        <v>45</v>
      </c>
      <c r="G350" s="47"/>
      <c r="H350" s="45">
        <v>4679.5547221462648</v>
      </c>
      <c r="I350" s="45">
        <v>0</v>
      </c>
      <c r="J350" s="45">
        <v>0</v>
      </c>
      <c r="K350" s="45">
        <v>0</v>
      </c>
      <c r="L350" s="46" t="s">
        <v>42</v>
      </c>
      <c r="M350" s="45">
        <v>4830.7642499999993</v>
      </c>
      <c r="N350" s="45">
        <v>0</v>
      </c>
      <c r="O350" s="45">
        <v>1111.67365</v>
      </c>
      <c r="P350" s="45">
        <v>0</v>
      </c>
      <c r="Q350" s="46" t="s">
        <v>42</v>
      </c>
      <c r="R350" s="45">
        <v>4679.5547221462648</v>
      </c>
      <c r="S350" s="45">
        <v>5942.437899999999</v>
      </c>
      <c r="T350" s="45">
        <v>-1262.883177853734</v>
      </c>
      <c r="U350" s="64">
        <v>-0.26987250985164601</v>
      </c>
      <c r="V350" s="45">
        <v>5942.437899999999</v>
      </c>
    </row>
    <row r="351" spans="1:22" ht="13.05" customHeight="1" thickBot="1" x14ac:dyDescent="0.35">
      <c r="A351" s="50" t="s">
        <v>44</v>
      </c>
      <c r="B351" s="50" t="s">
        <v>46</v>
      </c>
      <c r="C351" s="50" t="s">
        <v>62</v>
      </c>
      <c r="D351" s="50" t="s">
        <v>12</v>
      </c>
      <c r="E351" s="48" t="s">
        <v>48</v>
      </c>
      <c r="F351" s="48"/>
      <c r="G351" s="47"/>
      <c r="H351" s="45">
        <v>4779.5547221462648</v>
      </c>
      <c r="I351" s="45">
        <v>0</v>
      </c>
      <c r="J351" s="45">
        <v>0</v>
      </c>
      <c r="K351" s="45">
        <v>0</v>
      </c>
      <c r="L351" s="46" t="s">
        <v>42</v>
      </c>
      <c r="M351" s="45">
        <v>4830.7642499999993</v>
      </c>
      <c r="N351" s="45">
        <v>0</v>
      </c>
      <c r="O351" s="45">
        <v>1111.67365</v>
      </c>
      <c r="P351" s="45">
        <v>0</v>
      </c>
      <c r="Q351" s="46" t="s">
        <v>42</v>
      </c>
      <c r="R351" s="45">
        <v>4779.5547221462648</v>
      </c>
      <c r="S351" s="45">
        <v>5942.437899999999</v>
      </c>
      <c r="T351" s="45">
        <v>-1162.883177853734</v>
      </c>
      <c r="U351" s="64">
        <v>-0.24330366434878689</v>
      </c>
      <c r="V351" s="45">
        <v>5942.437899999999</v>
      </c>
    </row>
    <row r="352" spans="1:22" ht="13.05" customHeight="1" thickBot="1" x14ac:dyDescent="0.35">
      <c r="A352" s="50" t="s">
        <v>44</v>
      </c>
      <c r="B352" s="50" t="s">
        <v>46</v>
      </c>
      <c r="C352" s="50" t="s">
        <v>62</v>
      </c>
      <c r="D352" s="50" t="s">
        <v>11</v>
      </c>
      <c r="E352" s="51">
        <v>712002</v>
      </c>
      <c r="F352" s="51">
        <v>712002</v>
      </c>
      <c r="G352" s="54" t="s">
        <v>64</v>
      </c>
      <c r="H352" s="52">
        <v>31.66</v>
      </c>
      <c r="I352" s="52">
        <v>0</v>
      </c>
      <c r="J352" s="52">
        <v>233.249</v>
      </c>
      <c r="K352" s="52">
        <v>0</v>
      </c>
      <c r="L352" s="53" t="s">
        <v>42</v>
      </c>
      <c r="M352" s="52">
        <v>-349.52071999999998</v>
      </c>
      <c r="N352" s="52">
        <v>0</v>
      </c>
      <c r="O352" s="52">
        <v>144.09353999999999</v>
      </c>
      <c r="P352" s="52">
        <v>0</v>
      </c>
      <c r="Q352" s="53" t="s">
        <v>42</v>
      </c>
      <c r="R352" s="52">
        <v>264.90899999999999</v>
      </c>
      <c r="S352" s="52">
        <v>-205.42717999999999</v>
      </c>
      <c r="T352" s="52">
        <v>470.33618000000001</v>
      </c>
      <c r="U352" s="68">
        <v>1.7754631967958809</v>
      </c>
      <c r="V352" s="52">
        <v>-205.42717999999999</v>
      </c>
    </row>
    <row r="353" spans="1:22" ht="13.05" customHeight="1" thickBot="1" x14ac:dyDescent="0.35">
      <c r="A353" s="50" t="s">
        <v>44</v>
      </c>
      <c r="B353" s="50" t="s">
        <v>46</v>
      </c>
      <c r="C353" s="50" t="s">
        <v>62</v>
      </c>
      <c r="D353" s="50" t="s">
        <v>11</v>
      </c>
      <c r="E353" s="51">
        <v>712002</v>
      </c>
      <c r="F353" s="48" t="s">
        <v>45</v>
      </c>
      <c r="G353" s="47"/>
      <c r="H353" s="45">
        <v>31.66</v>
      </c>
      <c r="I353" s="45">
        <v>0</v>
      </c>
      <c r="J353" s="45">
        <v>233.249</v>
      </c>
      <c r="K353" s="45">
        <v>0</v>
      </c>
      <c r="L353" s="46" t="s">
        <v>42</v>
      </c>
      <c r="M353" s="45">
        <v>-349.52071999999998</v>
      </c>
      <c r="N353" s="45">
        <v>0</v>
      </c>
      <c r="O353" s="45">
        <v>144.09353999999999</v>
      </c>
      <c r="P353" s="45">
        <v>0</v>
      </c>
      <c r="Q353" s="46" t="s">
        <v>42</v>
      </c>
      <c r="R353" s="45">
        <v>264.90899999999999</v>
      </c>
      <c r="S353" s="45">
        <v>-205.42717999999999</v>
      </c>
      <c r="T353" s="45">
        <v>470.33618000000001</v>
      </c>
      <c r="U353" s="64">
        <v>1.7754631967958809</v>
      </c>
      <c r="V353" s="45">
        <v>-205.42717999999999</v>
      </c>
    </row>
    <row r="354" spans="1:22" ht="13.05" customHeight="1" thickBot="1" x14ac:dyDescent="0.35">
      <c r="A354" s="50" t="s">
        <v>44</v>
      </c>
      <c r="B354" s="50" t="s">
        <v>46</v>
      </c>
      <c r="C354" s="50" t="s">
        <v>62</v>
      </c>
      <c r="D354" s="50" t="s">
        <v>11</v>
      </c>
      <c r="E354" s="48" t="s">
        <v>48</v>
      </c>
      <c r="F354" s="48"/>
      <c r="G354" s="47"/>
      <c r="H354" s="45">
        <v>31.66</v>
      </c>
      <c r="I354" s="45">
        <v>0</v>
      </c>
      <c r="J354" s="45">
        <v>233.249</v>
      </c>
      <c r="K354" s="45">
        <v>0</v>
      </c>
      <c r="L354" s="46" t="s">
        <v>42</v>
      </c>
      <c r="M354" s="45">
        <v>-349.52071999999998</v>
      </c>
      <c r="N354" s="45">
        <v>0</v>
      </c>
      <c r="O354" s="45">
        <v>144.09353999999999</v>
      </c>
      <c r="P354" s="45">
        <v>0</v>
      </c>
      <c r="Q354" s="46" t="s">
        <v>42</v>
      </c>
      <c r="R354" s="45">
        <v>264.90899999999999</v>
      </c>
      <c r="S354" s="45">
        <v>-205.42717999999999</v>
      </c>
      <c r="T354" s="45">
        <v>470.33618000000001</v>
      </c>
      <c r="U354" s="64">
        <v>1.7754631967958809</v>
      </c>
      <c r="V354" s="45">
        <v>-205.42717999999999</v>
      </c>
    </row>
    <row r="355" spans="1:22" ht="13.05" customHeight="1" thickBot="1" x14ac:dyDescent="0.35">
      <c r="A355" s="50" t="s">
        <v>44</v>
      </c>
      <c r="B355" s="50" t="s">
        <v>46</v>
      </c>
      <c r="C355" s="50" t="s">
        <v>62</v>
      </c>
      <c r="D355" s="50" t="s">
        <v>10</v>
      </c>
      <c r="E355" s="51">
        <v>712003</v>
      </c>
      <c r="F355" s="51">
        <v>712003</v>
      </c>
      <c r="G355" s="54" t="s">
        <v>63</v>
      </c>
      <c r="H355" s="52">
        <v>0</v>
      </c>
      <c r="I355" s="52">
        <v>0</v>
      </c>
      <c r="J355" s="52">
        <v>0</v>
      </c>
      <c r="K355" s="52">
        <v>0</v>
      </c>
      <c r="L355" s="53" t="s">
        <v>42</v>
      </c>
      <c r="M355" s="52">
        <v>125.56459</v>
      </c>
      <c r="N355" s="52">
        <v>0</v>
      </c>
      <c r="O355" s="52">
        <v>0</v>
      </c>
      <c r="P355" s="52">
        <v>0</v>
      </c>
      <c r="Q355" s="53" t="s">
        <v>42</v>
      </c>
      <c r="R355" s="52">
        <v>0</v>
      </c>
      <c r="S355" s="52">
        <v>125.56459</v>
      </c>
      <c r="T355" s="52">
        <v>-125.56459</v>
      </c>
      <c r="U355" s="66" t="s">
        <v>42</v>
      </c>
      <c r="V355" s="52">
        <v>125.56459</v>
      </c>
    </row>
    <row r="356" spans="1:22" ht="13.05" customHeight="1" thickBot="1" x14ac:dyDescent="0.35">
      <c r="A356" s="50" t="s">
        <v>44</v>
      </c>
      <c r="B356" s="50" t="s">
        <v>46</v>
      </c>
      <c r="C356" s="50" t="s">
        <v>62</v>
      </c>
      <c r="D356" s="50" t="s">
        <v>10</v>
      </c>
      <c r="E356" s="51">
        <v>712003</v>
      </c>
      <c r="F356" s="48" t="s">
        <v>45</v>
      </c>
      <c r="G356" s="47"/>
      <c r="H356" s="45">
        <v>0</v>
      </c>
      <c r="I356" s="45">
        <v>0</v>
      </c>
      <c r="J356" s="45">
        <v>0</v>
      </c>
      <c r="K356" s="45">
        <v>0</v>
      </c>
      <c r="L356" s="46" t="s">
        <v>42</v>
      </c>
      <c r="M356" s="45">
        <v>125.56459</v>
      </c>
      <c r="N356" s="45">
        <v>0</v>
      </c>
      <c r="O356" s="45">
        <v>0</v>
      </c>
      <c r="P356" s="45">
        <v>0</v>
      </c>
      <c r="Q356" s="46" t="s">
        <v>42</v>
      </c>
      <c r="R356" s="45">
        <v>0</v>
      </c>
      <c r="S356" s="45">
        <v>125.56459</v>
      </c>
      <c r="T356" s="45">
        <v>-125.56459</v>
      </c>
      <c r="U356" s="65" t="s">
        <v>42</v>
      </c>
      <c r="V356" s="45">
        <v>125.56459</v>
      </c>
    </row>
    <row r="357" spans="1:22" ht="13.05" customHeight="1" thickBot="1" x14ac:dyDescent="0.35">
      <c r="A357" s="50" t="s">
        <v>44</v>
      </c>
      <c r="B357" s="50" t="s">
        <v>46</v>
      </c>
      <c r="C357" s="50" t="s">
        <v>62</v>
      </c>
      <c r="D357" s="50" t="s">
        <v>10</v>
      </c>
      <c r="E357" s="48" t="s">
        <v>48</v>
      </c>
      <c r="F357" s="48"/>
      <c r="G357" s="47"/>
      <c r="H357" s="45">
        <v>0</v>
      </c>
      <c r="I357" s="45">
        <v>0</v>
      </c>
      <c r="J357" s="45">
        <v>0</v>
      </c>
      <c r="K357" s="45">
        <v>0</v>
      </c>
      <c r="L357" s="46" t="s">
        <v>42</v>
      </c>
      <c r="M357" s="45">
        <v>125.56459</v>
      </c>
      <c r="N357" s="45">
        <v>0</v>
      </c>
      <c r="O357" s="45">
        <v>0</v>
      </c>
      <c r="P357" s="45">
        <v>0</v>
      </c>
      <c r="Q357" s="46" t="s">
        <v>42</v>
      </c>
      <c r="R357" s="45">
        <v>0</v>
      </c>
      <c r="S357" s="45">
        <v>125.56459</v>
      </c>
      <c r="T357" s="45">
        <v>-125.56459</v>
      </c>
      <c r="U357" s="65" t="s">
        <v>42</v>
      </c>
      <c r="V357" s="45">
        <v>125.56459</v>
      </c>
    </row>
    <row r="358" spans="1:22" ht="13.05" customHeight="1" thickBot="1" x14ac:dyDescent="0.35">
      <c r="A358" s="50" t="s">
        <v>44</v>
      </c>
      <c r="B358" s="50" t="s">
        <v>46</v>
      </c>
      <c r="C358" s="50" t="s">
        <v>62</v>
      </c>
      <c r="D358" s="48" t="s">
        <v>45</v>
      </c>
      <c r="E358" s="48"/>
      <c r="F358" s="48"/>
      <c r="G358" s="47"/>
      <c r="H358" s="45">
        <v>4851.894722146264</v>
      </c>
      <c r="I358" s="45">
        <v>255.82786028479009</v>
      </c>
      <c r="J358" s="45">
        <v>13286.589227339929</v>
      </c>
      <c r="K358" s="45">
        <v>73.5</v>
      </c>
      <c r="L358" s="46" t="s">
        <v>42</v>
      </c>
      <c r="M358" s="45">
        <v>4731.0298399999992</v>
      </c>
      <c r="N358" s="45">
        <v>330.99694000000011</v>
      </c>
      <c r="O358" s="45">
        <v>14149.47766</v>
      </c>
      <c r="P358" s="45">
        <v>0</v>
      </c>
      <c r="Q358" s="46" t="s">
        <v>42</v>
      </c>
      <c r="R358" s="45">
        <v>18467.811809770988</v>
      </c>
      <c r="S358" s="45">
        <v>19211.504440000001</v>
      </c>
      <c r="T358" s="45">
        <v>-743.69263022900486</v>
      </c>
      <c r="U358" s="64">
        <v>-4.0269666915033912E-2</v>
      </c>
      <c r="V358" s="45">
        <v>19211.504440000001</v>
      </c>
    </row>
    <row r="359" spans="1:22" ht="13.05" customHeight="1" thickBot="1" x14ac:dyDescent="0.35">
      <c r="A359" s="50" t="s">
        <v>44</v>
      </c>
      <c r="B359" s="50" t="s">
        <v>46</v>
      </c>
      <c r="C359" s="50" t="s">
        <v>58</v>
      </c>
      <c r="D359" s="51">
        <v>812</v>
      </c>
      <c r="E359" s="51">
        <v>812</v>
      </c>
      <c r="F359" s="51">
        <v>812011</v>
      </c>
      <c r="G359" s="54" t="s">
        <v>59</v>
      </c>
      <c r="H359" s="52">
        <v>21127.290090989489</v>
      </c>
      <c r="I359" s="52">
        <v>0</v>
      </c>
      <c r="J359" s="52">
        <v>0</v>
      </c>
      <c r="K359" s="52">
        <v>0</v>
      </c>
      <c r="L359" s="53" t="s">
        <v>42</v>
      </c>
      <c r="M359" s="52">
        <v>21127.290089999999</v>
      </c>
      <c r="N359" s="52">
        <v>0</v>
      </c>
      <c r="O359" s="52">
        <v>0</v>
      </c>
      <c r="P359" s="52">
        <v>0</v>
      </c>
      <c r="Q359" s="53" t="s">
        <v>42</v>
      </c>
      <c r="R359" s="52">
        <v>21127.290090989489</v>
      </c>
      <c r="S359" s="52">
        <v>21127.290089999999</v>
      </c>
      <c r="T359" s="52">
        <v>9.8948657978326082E-7</v>
      </c>
      <c r="U359" s="69">
        <v>4.6834474643170963E-11</v>
      </c>
      <c r="V359" s="52">
        <v>21127.290089999999</v>
      </c>
    </row>
    <row r="360" spans="1:22" ht="13.05" customHeight="1" thickBot="1" x14ac:dyDescent="0.35">
      <c r="A360" s="50" t="s">
        <v>44</v>
      </c>
      <c r="B360" s="50" t="s">
        <v>46</v>
      </c>
      <c r="C360" s="50" t="s">
        <v>58</v>
      </c>
      <c r="D360" s="51">
        <v>812</v>
      </c>
      <c r="E360" s="51">
        <v>812</v>
      </c>
      <c r="F360" s="48" t="s">
        <v>45</v>
      </c>
      <c r="G360" s="47"/>
      <c r="H360" s="45">
        <v>21127.290090989489</v>
      </c>
      <c r="I360" s="45">
        <v>0</v>
      </c>
      <c r="J360" s="45">
        <v>0</v>
      </c>
      <c r="K360" s="45">
        <v>0</v>
      </c>
      <c r="L360" s="46" t="s">
        <v>42</v>
      </c>
      <c r="M360" s="45">
        <v>21127.290089999999</v>
      </c>
      <c r="N360" s="45">
        <v>0</v>
      </c>
      <c r="O360" s="45">
        <v>0</v>
      </c>
      <c r="P360" s="45">
        <v>0</v>
      </c>
      <c r="Q360" s="46" t="s">
        <v>42</v>
      </c>
      <c r="R360" s="45">
        <v>21127.290090989489</v>
      </c>
      <c r="S360" s="45">
        <v>21127.290089999999</v>
      </c>
      <c r="T360" s="45">
        <v>9.8948657978326082E-7</v>
      </c>
      <c r="U360" s="67">
        <v>4.6834474643170963E-11</v>
      </c>
      <c r="V360" s="45">
        <v>21127.290089999999</v>
      </c>
    </row>
    <row r="361" spans="1:22" ht="13.05" customHeight="1" thickBot="1" x14ac:dyDescent="0.35">
      <c r="A361" s="50" t="s">
        <v>44</v>
      </c>
      <c r="B361" s="50" t="s">
        <v>46</v>
      </c>
      <c r="C361" s="50" t="s">
        <v>58</v>
      </c>
      <c r="D361" s="51">
        <v>812</v>
      </c>
      <c r="E361" s="48" t="s">
        <v>48</v>
      </c>
      <c r="F361" s="48"/>
      <c r="G361" s="47"/>
      <c r="H361" s="45">
        <v>21127.290090989489</v>
      </c>
      <c r="I361" s="45">
        <v>0</v>
      </c>
      <c r="J361" s="45">
        <v>0</v>
      </c>
      <c r="K361" s="45">
        <v>0</v>
      </c>
      <c r="L361" s="46" t="s">
        <v>42</v>
      </c>
      <c r="M361" s="45">
        <v>21127.290089999999</v>
      </c>
      <c r="N361" s="45">
        <v>0</v>
      </c>
      <c r="O361" s="45">
        <v>0</v>
      </c>
      <c r="P361" s="45">
        <v>0</v>
      </c>
      <c r="Q361" s="46" t="s">
        <v>42</v>
      </c>
      <c r="R361" s="45">
        <v>21127.290090989489</v>
      </c>
      <c r="S361" s="45">
        <v>21127.290089999999</v>
      </c>
      <c r="T361" s="45">
        <v>9.8948657978326082E-7</v>
      </c>
      <c r="U361" s="67">
        <v>4.6834474643170963E-11</v>
      </c>
      <c r="V361" s="45">
        <v>21127.290089999999</v>
      </c>
    </row>
    <row r="362" spans="1:22" ht="13.05" customHeight="1" thickBot="1" x14ac:dyDescent="0.35">
      <c r="A362" s="50" t="s">
        <v>44</v>
      </c>
      <c r="B362" s="50" t="s">
        <v>46</v>
      </c>
      <c r="C362" s="50" t="s">
        <v>58</v>
      </c>
      <c r="D362" s="48" t="s">
        <v>45</v>
      </c>
      <c r="E362" s="48"/>
      <c r="F362" s="48"/>
      <c r="G362" s="47"/>
      <c r="H362" s="45">
        <v>21127.290090989489</v>
      </c>
      <c r="I362" s="45">
        <v>0</v>
      </c>
      <c r="J362" s="45">
        <v>0</v>
      </c>
      <c r="K362" s="45">
        <v>0</v>
      </c>
      <c r="L362" s="46" t="s">
        <v>42</v>
      </c>
      <c r="M362" s="45">
        <v>21127.290089999999</v>
      </c>
      <c r="N362" s="45">
        <v>0</v>
      </c>
      <c r="O362" s="45">
        <v>0</v>
      </c>
      <c r="P362" s="45">
        <v>0</v>
      </c>
      <c r="Q362" s="46" t="s">
        <v>42</v>
      </c>
      <c r="R362" s="45">
        <v>21127.290090989489</v>
      </c>
      <c r="S362" s="45">
        <v>21127.290089999999</v>
      </c>
      <c r="T362" s="45">
        <v>9.8948657978326082E-7</v>
      </c>
      <c r="U362" s="67">
        <v>4.6834474643170963E-11</v>
      </c>
      <c r="V362" s="45">
        <v>21127.290089999999</v>
      </c>
    </row>
    <row r="363" spans="1:22" ht="13.05" customHeight="1" x14ac:dyDescent="0.3">
      <c r="A363" s="50" t="s">
        <v>44</v>
      </c>
      <c r="B363" s="50" t="s">
        <v>46</v>
      </c>
      <c r="C363" s="50" t="s">
        <v>54</v>
      </c>
      <c r="D363" s="51">
        <v>813</v>
      </c>
      <c r="E363" s="51">
        <v>813</v>
      </c>
      <c r="F363" s="51">
        <v>813003</v>
      </c>
      <c r="G363" s="54" t="s">
        <v>308</v>
      </c>
      <c r="H363" s="52">
        <v>0</v>
      </c>
      <c r="I363" s="52">
        <v>0</v>
      </c>
      <c r="J363" s="52">
        <v>0</v>
      </c>
      <c r="K363" s="52">
        <v>0</v>
      </c>
      <c r="L363" s="53" t="s">
        <v>42</v>
      </c>
      <c r="M363" s="52">
        <v>3</v>
      </c>
      <c r="N363" s="52">
        <v>0</v>
      </c>
      <c r="O363" s="52">
        <v>0</v>
      </c>
      <c r="P363" s="52">
        <v>0</v>
      </c>
      <c r="Q363" s="53" t="s">
        <v>42</v>
      </c>
      <c r="R363" s="52">
        <v>0</v>
      </c>
      <c r="S363" s="52">
        <v>3</v>
      </c>
      <c r="T363" s="52">
        <v>-3</v>
      </c>
      <c r="U363" s="66" t="s">
        <v>42</v>
      </c>
      <c r="V363" s="52">
        <v>3</v>
      </c>
    </row>
    <row r="364" spans="1:22" ht="13.05" customHeight="1" x14ac:dyDescent="0.3">
      <c r="A364" s="50" t="s">
        <v>44</v>
      </c>
      <c r="B364" s="50" t="s">
        <v>46</v>
      </c>
      <c r="C364" s="50" t="s">
        <v>54</v>
      </c>
      <c r="D364" s="51">
        <v>813</v>
      </c>
      <c r="E364" s="51">
        <v>813</v>
      </c>
      <c r="F364" s="51">
        <v>813031</v>
      </c>
      <c r="G364" s="54" t="s">
        <v>55</v>
      </c>
      <c r="H364" s="52">
        <v>25</v>
      </c>
      <c r="I364" s="52">
        <v>0</v>
      </c>
      <c r="J364" s="52">
        <v>0</v>
      </c>
      <c r="K364" s="52">
        <v>0</v>
      </c>
      <c r="L364" s="53" t="s">
        <v>42</v>
      </c>
      <c r="M364" s="52">
        <v>0</v>
      </c>
      <c r="N364" s="52">
        <v>0</v>
      </c>
      <c r="O364" s="52">
        <v>0</v>
      </c>
      <c r="P364" s="52">
        <v>0</v>
      </c>
      <c r="Q364" s="53" t="s">
        <v>42</v>
      </c>
      <c r="R364" s="52">
        <v>25</v>
      </c>
      <c r="S364" s="52">
        <v>0</v>
      </c>
      <c r="T364" s="52">
        <v>25</v>
      </c>
      <c r="U364" s="68">
        <v>1</v>
      </c>
      <c r="V364" s="52">
        <v>0</v>
      </c>
    </row>
    <row r="365" spans="1:22" ht="13.05" customHeight="1" x14ac:dyDescent="0.3">
      <c r="A365" s="50" t="s">
        <v>44</v>
      </c>
      <c r="B365" s="50" t="s">
        <v>46</v>
      </c>
      <c r="C365" s="50" t="s">
        <v>54</v>
      </c>
      <c r="D365" s="51">
        <v>813</v>
      </c>
      <c r="E365" s="51">
        <v>813</v>
      </c>
      <c r="F365" s="51">
        <v>813113</v>
      </c>
      <c r="G365" s="54" t="s">
        <v>53</v>
      </c>
      <c r="H365" s="52">
        <v>0</v>
      </c>
      <c r="I365" s="52">
        <v>0</v>
      </c>
      <c r="J365" s="52">
        <v>0</v>
      </c>
      <c r="K365" s="52">
        <v>0</v>
      </c>
      <c r="L365" s="53" t="s">
        <v>42</v>
      </c>
      <c r="M365" s="52">
        <v>23.005199999999999</v>
      </c>
      <c r="N365" s="52">
        <v>0</v>
      </c>
      <c r="O365" s="52">
        <v>0</v>
      </c>
      <c r="P365" s="52">
        <v>0</v>
      </c>
      <c r="Q365" s="53" t="s">
        <v>42</v>
      </c>
      <c r="R365" s="52">
        <v>0</v>
      </c>
      <c r="S365" s="52">
        <v>23.005199999999999</v>
      </c>
      <c r="T365" s="52">
        <v>-23.005199999999999</v>
      </c>
      <c r="U365" s="66" t="s">
        <v>42</v>
      </c>
      <c r="V365" s="52">
        <v>23.005199999999999</v>
      </c>
    </row>
    <row r="366" spans="1:22" ht="13.05" customHeight="1" thickBot="1" x14ac:dyDescent="0.35">
      <c r="A366" s="50" t="s">
        <v>44</v>
      </c>
      <c r="B366" s="50" t="s">
        <v>46</v>
      </c>
      <c r="C366" s="50" t="s">
        <v>54</v>
      </c>
      <c r="D366" s="51">
        <v>813</v>
      </c>
      <c r="E366" s="51">
        <v>813</v>
      </c>
      <c r="F366" s="51">
        <v>813132</v>
      </c>
      <c r="G366" s="54" t="s">
        <v>51</v>
      </c>
      <c r="H366" s="52">
        <v>0</v>
      </c>
      <c r="I366" s="52">
        <v>0</v>
      </c>
      <c r="J366" s="52">
        <v>0</v>
      </c>
      <c r="K366" s="52">
        <v>0</v>
      </c>
      <c r="L366" s="53" t="s">
        <v>42</v>
      </c>
      <c r="M366" s="52">
        <v>5.625</v>
      </c>
      <c r="N366" s="52">
        <v>0</v>
      </c>
      <c r="O366" s="52">
        <v>0</v>
      </c>
      <c r="P366" s="52">
        <v>0</v>
      </c>
      <c r="Q366" s="53" t="s">
        <v>42</v>
      </c>
      <c r="R366" s="52">
        <v>0</v>
      </c>
      <c r="S366" s="52">
        <v>5.625</v>
      </c>
      <c r="T366" s="52">
        <v>-5.625</v>
      </c>
      <c r="U366" s="66" t="s">
        <v>42</v>
      </c>
      <c r="V366" s="52">
        <v>5.625</v>
      </c>
    </row>
    <row r="367" spans="1:22" ht="13.05" customHeight="1" thickBot="1" x14ac:dyDescent="0.35">
      <c r="A367" s="50" t="s">
        <v>44</v>
      </c>
      <c r="B367" s="50" t="s">
        <v>46</v>
      </c>
      <c r="C367" s="50" t="s">
        <v>54</v>
      </c>
      <c r="D367" s="51">
        <v>813</v>
      </c>
      <c r="E367" s="51">
        <v>813</v>
      </c>
      <c r="F367" s="48" t="s">
        <v>45</v>
      </c>
      <c r="G367" s="47"/>
      <c r="H367" s="45">
        <v>25</v>
      </c>
      <c r="I367" s="45">
        <v>0</v>
      </c>
      <c r="J367" s="45">
        <v>0</v>
      </c>
      <c r="K367" s="45">
        <v>0</v>
      </c>
      <c r="L367" s="46" t="s">
        <v>42</v>
      </c>
      <c r="M367" s="45">
        <v>31.630199999999999</v>
      </c>
      <c r="N367" s="45">
        <v>0</v>
      </c>
      <c r="O367" s="45">
        <v>0</v>
      </c>
      <c r="P367" s="45">
        <v>0</v>
      </c>
      <c r="Q367" s="46" t="s">
        <v>42</v>
      </c>
      <c r="R367" s="45">
        <v>25</v>
      </c>
      <c r="S367" s="45">
        <v>31.630199999999999</v>
      </c>
      <c r="T367" s="45">
        <v>-6.6302000000000021</v>
      </c>
      <c r="U367" s="64">
        <v>-0.26520800000000011</v>
      </c>
      <c r="V367" s="45">
        <v>31.630199999999999</v>
      </c>
    </row>
    <row r="368" spans="1:22" ht="13.05" customHeight="1" thickBot="1" x14ac:dyDescent="0.35">
      <c r="A368" s="50" t="s">
        <v>44</v>
      </c>
      <c r="B368" s="50" t="s">
        <v>46</v>
      </c>
      <c r="C368" s="50" t="s">
        <v>54</v>
      </c>
      <c r="D368" s="51">
        <v>813</v>
      </c>
      <c r="E368" s="48" t="s">
        <v>48</v>
      </c>
      <c r="F368" s="48"/>
      <c r="G368" s="47"/>
      <c r="H368" s="45">
        <v>25</v>
      </c>
      <c r="I368" s="45">
        <v>0</v>
      </c>
      <c r="J368" s="45">
        <v>0</v>
      </c>
      <c r="K368" s="45">
        <v>0</v>
      </c>
      <c r="L368" s="46" t="s">
        <v>42</v>
      </c>
      <c r="M368" s="45">
        <v>31.630199999999999</v>
      </c>
      <c r="N368" s="45">
        <v>0</v>
      </c>
      <c r="O368" s="45">
        <v>0</v>
      </c>
      <c r="P368" s="45">
        <v>0</v>
      </c>
      <c r="Q368" s="46" t="s">
        <v>42</v>
      </c>
      <c r="R368" s="45">
        <v>25</v>
      </c>
      <c r="S368" s="45">
        <v>31.630199999999999</v>
      </c>
      <c r="T368" s="45">
        <v>-6.6302000000000021</v>
      </c>
      <c r="U368" s="64">
        <v>-0.26520800000000011</v>
      </c>
      <c r="V368" s="45">
        <v>31.630199999999999</v>
      </c>
    </row>
    <row r="369" spans="1:22" ht="13.05" customHeight="1" thickBot="1" x14ac:dyDescent="0.35">
      <c r="A369" s="50" t="s">
        <v>44</v>
      </c>
      <c r="B369" s="50" t="s">
        <v>46</v>
      </c>
      <c r="C369" s="50" t="s">
        <v>54</v>
      </c>
      <c r="D369" s="48" t="s">
        <v>45</v>
      </c>
      <c r="E369" s="48"/>
      <c r="F369" s="48"/>
      <c r="G369" s="47"/>
      <c r="H369" s="45">
        <v>25</v>
      </c>
      <c r="I369" s="45">
        <v>0</v>
      </c>
      <c r="J369" s="45">
        <v>0</v>
      </c>
      <c r="K369" s="45">
        <v>0</v>
      </c>
      <c r="L369" s="46" t="s">
        <v>42</v>
      </c>
      <c r="M369" s="45">
        <v>31.630199999999999</v>
      </c>
      <c r="N369" s="45">
        <v>0</v>
      </c>
      <c r="O369" s="45">
        <v>0</v>
      </c>
      <c r="P369" s="45">
        <v>0</v>
      </c>
      <c r="Q369" s="46" t="s">
        <v>42</v>
      </c>
      <c r="R369" s="45">
        <v>25</v>
      </c>
      <c r="S369" s="45">
        <v>31.630199999999999</v>
      </c>
      <c r="T369" s="45">
        <v>-6.6302000000000021</v>
      </c>
      <c r="U369" s="64">
        <v>-0.26520800000000011</v>
      </c>
      <c r="V369" s="45">
        <v>31.630199999999999</v>
      </c>
    </row>
    <row r="370" spans="1:22" ht="13.05" customHeight="1" x14ac:dyDescent="0.3">
      <c r="A370" s="50" t="s">
        <v>44</v>
      </c>
      <c r="B370" s="50" t="s">
        <v>46</v>
      </c>
      <c r="C370" s="50" t="s">
        <v>47</v>
      </c>
      <c r="D370" s="51">
        <v>814</v>
      </c>
      <c r="E370" s="51">
        <v>814</v>
      </c>
      <c r="F370" s="51">
        <v>814013</v>
      </c>
      <c r="G370" s="54" t="s">
        <v>53</v>
      </c>
      <c r="H370" s="52">
        <v>120.80200000000001</v>
      </c>
      <c r="I370" s="52">
        <v>0</v>
      </c>
      <c r="J370" s="52">
        <v>0</v>
      </c>
      <c r="K370" s="52">
        <v>0</v>
      </c>
      <c r="L370" s="53" t="s">
        <v>42</v>
      </c>
      <c r="M370" s="52">
        <v>168.99884</v>
      </c>
      <c r="N370" s="52">
        <v>0</v>
      </c>
      <c r="O370" s="52">
        <v>0</v>
      </c>
      <c r="P370" s="52">
        <v>0</v>
      </c>
      <c r="Q370" s="53" t="s">
        <v>42</v>
      </c>
      <c r="R370" s="52">
        <v>120.80200000000001</v>
      </c>
      <c r="S370" s="52">
        <v>168.99884</v>
      </c>
      <c r="T370" s="52">
        <v>-48.196839999999987</v>
      </c>
      <c r="U370" s="68">
        <v>-0.39897385804870777</v>
      </c>
      <c r="V370" s="52">
        <v>168.99884</v>
      </c>
    </row>
    <row r="371" spans="1:22" ht="13.05" customHeight="1" x14ac:dyDescent="0.3">
      <c r="A371" s="50" t="s">
        <v>44</v>
      </c>
      <c r="B371" s="50" t="s">
        <v>46</v>
      </c>
      <c r="C371" s="50" t="s">
        <v>47</v>
      </c>
      <c r="D371" s="51">
        <v>814</v>
      </c>
      <c r="E371" s="51">
        <v>814</v>
      </c>
      <c r="F371" s="51">
        <v>814032</v>
      </c>
      <c r="G371" s="54" t="s">
        <v>51</v>
      </c>
      <c r="H371" s="52">
        <v>0</v>
      </c>
      <c r="I371" s="52">
        <v>0</v>
      </c>
      <c r="J371" s="52">
        <v>0</v>
      </c>
      <c r="K371" s="52">
        <v>0</v>
      </c>
      <c r="L371" s="53" t="s">
        <v>42</v>
      </c>
      <c r="M371" s="52">
        <v>29.2</v>
      </c>
      <c r="N371" s="52">
        <v>0</v>
      </c>
      <c r="O371" s="52">
        <v>0</v>
      </c>
      <c r="P371" s="52">
        <v>0</v>
      </c>
      <c r="Q371" s="53" t="s">
        <v>42</v>
      </c>
      <c r="R371" s="52">
        <v>0</v>
      </c>
      <c r="S371" s="52">
        <v>29.2</v>
      </c>
      <c r="T371" s="52">
        <v>-29.2</v>
      </c>
      <c r="U371" s="66" t="s">
        <v>42</v>
      </c>
      <c r="V371" s="52">
        <v>29.2</v>
      </c>
    </row>
    <row r="372" spans="1:22" ht="13.05" customHeight="1" x14ac:dyDescent="0.3">
      <c r="A372" s="50" t="s">
        <v>44</v>
      </c>
      <c r="B372" s="50" t="s">
        <v>46</v>
      </c>
      <c r="C372" s="50" t="s">
        <v>47</v>
      </c>
      <c r="D372" s="51">
        <v>814</v>
      </c>
      <c r="E372" s="51">
        <v>814</v>
      </c>
      <c r="F372" s="51">
        <v>814056</v>
      </c>
      <c r="G372" s="54" t="s">
        <v>307</v>
      </c>
      <c r="H372" s="52">
        <v>0</v>
      </c>
      <c r="I372" s="52">
        <v>0</v>
      </c>
      <c r="J372" s="52">
        <v>0</v>
      </c>
      <c r="K372" s="52">
        <v>0</v>
      </c>
      <c r="L372" s="53" t="s">
        <v>42</v>
      </c>
      <c r="M372" s="52">
        <v>5.8</v>
      </c>
      <c r="N372" s="52">
        <v>0</v>
      </c>
      <c r="O372" s="52">
        <v>0</v>
      </c>
      <c r="P372" s="52">
        <v>0</v>
      </c>
      <c r="Q372" s="53" t="s">
        <v>42</v>
      </c>
      <c r="R372" s="52">
        <v>0</v>
      </c>
      <c r="S372" s="52">
        <v>5.8</v>
      </c>
      <c r="T372" s="52">
        <v>-5.8</v>
      </c>
      <c r="U372" s="66" t="s">
        <v>42</v>
      </c>
      <c r="V372" s="52">
        <v>5.8</v>
      </c>
    </row>
    <row r="373" spans="1:22" ht="13.05" customHeight="1" thickBot="1" x14ac:dyDescent="0.35">
      <c r="A373" s="50" t="s">
        <v>44</v>
      </c>
      <c r="B373" s="50" t="s">
        <v>46</v>
      </c>
      <c r="C373" s="50" t="s">
        <v>47</v>
      </c>
      <c r="D373" s="51">
        <v>814</v>
      </c>
      <c r="E373" s="51">
        <v>814</v>
      </c>
      <c r="F373" s="51">
        <v>814068</v>
      </c>
      <c r="G373" s="54" t="s">
        <v>49</v>
      </c>
      <c r="H373" s="52">
        <v>0</v>
      </c>
      <c r="I373" s="52">
        <v>0</v>
      </c>
      <c r="J373" s="52">
        <v>0</v>
      </c>
      <c r="K373" s="52">
        <v>0</v>
      </c>
      <c r="L373" s="53" t="s">
        <v>42</v>
      </c>
      <c r="M373" s="52">
        <v>65.805910000000011</v>
      </c>
      <c r="N373" s="52">
        <v>0</v>
      </c>
      <c r="O373" s="52">
        <v>0</v>
      </c>
      <c r="P373" s="52">
        <v>0</v>
      </c>
      <c r="Q373" s="53" t="s">
        <v>42</v>
      </c>
      <c r="R373" s="52">
        <v>0</v>
      </c>
      <c r="S373" s="52">
        <v>65.805910000000011</v>
      </c>
      <c r="T373" s="52">
        <v>-65.805910000000011</v>
      </c>
      <c r="U373" s="66" t="s">
        <v>42</v>
      </c>
      <c r="V373" s="52">
        <v>65.805910000000011</v>
      </c>
    </row>
    <row r="374" spans="1:22" ht="13.05" customHeight="1" thickBot="1" x14ac:dyDescent="0.35">
      <c r="A374" s="50" t="s">
        <v>44</v>
      </c>
      <c r="B374" s="50" t="s">
        <v>46</v>
      </c>
      <c r="C374" s="50" t="s">
        <v>47</v>
      </c>
      <c r="D374" s="51">
        <v>814</v>
      </c>
      <c r="E374" s="51">
        <v>814</v>
      </c>
      <c r="F374" s="48" t="s">
        <v>45</v>
      </c>
      <c r="G374" s="47"/>
      <c r="H374" s="45">
        <v>120.80200000000001</v>
      </c>
      <c r="I374" s="45">
        <v>0</v>
      </c>
      <c r="J374" s="45">
        <v>0</v>
      </c>
      <c r="K374" s="45">
        <v>0</v>
      </c>
      <c r="L374" s="46" t="s">
        <v>42</v>
      </c>
      <c r="M374" s="45">
        <v>269.80475000000001</v>
      </c>
      <c r="N374" s="45">
        <v>0</v>
      </c>
      <c r="O374" s="45">
        <v>0</v>
      </c>
      <c r="P374" s="45">
        <v>0</v>
      </c>
      <c r="Q374" s="46" t="s">
        <v>42</v>
      </c>
      <c r="R374" s="45">
        <v>120.80200000000001</v>
      </c>
      <c r="S374" s="45">
        <v>269.80475000000001</v>
      </c>
      <c r="T374" s="45">
        <v>-149.00274999999999</v>
      </c>
      <c r="U374" s="64">
        <v>-1.233446052217678</v>
      </c>
      <c r="V374" s="45">
        <v>269.80475000000001</v>
      </c>
    </row>
    <row r="375" spans="1:22" ht="13.05" customHeight="1" thickBot="1" x14ac:dyDescent="0.35">
      <c r="A375" s="50" t="s">
        <v>44</v>
      </c>
      <c r="B375" s="50" t="s">
        <v>46</v>
      </c>
      <c r="C375" s="50" t="s">
        <v>47</v>
      </c>
      <c r="D375" s="51">
        <v>814</v>
      </c>
      <c r="E375" s="48" t="s">
        <v>48</v>
      </c>
      <c r="F375" s="48"/>
      <c r="G375" s="47"/>
      <c r="H375" s="45">
        <v>120.80200000000001</v>
      </c>
      <c r="I375" s="45">
        <v>0</v>
      </c>
      <c r="J375" s="45">
        <v>0</v>
      </c>
      <c r="K375" s="45">
        <v>0</v>
      </c>
      <c r="L375" s="46" t="s">
        <v>42</v>
      </c>
      <c r="M375" s="45">
        <v>269.80475000000001</v>
      </c>
      <c r="N375" s="45">
        <v>0</v>
      </c>
      <c r="O375" s="45">
        <v>0</v>
      </c>
      <c r="P375" s="45">
        <v>0</v>
      </c>
      <c r="Q375" s="46" t="s">
        <v>42</v>
      </c>
      <c r="R375" s="45">
        <v>120.80200000000001</v>
      </c>
      <c r="S375" s="45">
        <v>269.80475000000001</v>
      </c>
      <c r="T375" s="45">
        <v>-149.00274999999999</v>
      </c>
      <c r="U375" s="64">
        <v>-1.233446052217678</v>
      </c>
      <c r="V375" s="45">
        <v>269.80475000000001</v>
      </c>
    </row>
    <row r="376" spans="1:22" ht="13.05" customHeight="1" thickBot="1" x14ac:dyDescent="0.35">
      <c r="A376" s="50" t="s">
        <v>44</v>
      </c>
      <c r="B376" s="50" t="s">
        <v>46</v>
      </c>
      <c r="C376" s="50" t="s">
        <v>47</v>
      </c>
      <c r="D376" s="48" t="s">
        <v>45</v>
      </c>
      <c r="E376" s="48"/>
      <c r="F376" s="48"/>
      <c r="G376" s="47"/>
      <c r="H376" s="45">
        <v>120.80200000000001</v>
      </c>
      <c r="I376" s="45">
        <v>0</v>
      </c>
      <c r="J376" s="45">
        <v>0</v>
      </c>
      <c r="K376" s="45">
        <v>0</v>
      </c>
      <c r="L376" s="46" t="s">
        <v>42</v>
      </c>
      <c r="M376" s="45">
        <v>269.80475000000001</v>
      </c>
      <c r="N376" s="45">
        <v>0</v>
      </c>
      <c r="O376" s="45">
        <v>0</v>
      </c>
      <c r="P376" s="45">
        <v>0</v>
      </c>
      <c r="Q376" s="46" t="s">
        <v>42</v>
      </c>
      <c r="R376" s="45">
        <v>120.80200000000001</v>
      </c>
      <c r="S376" s="45">
        <v>269.80475000000001</v>
      </c>
      <c r="T376" s="45">
        <v>-149.00274999999999</v>
      </c>
      <c r="U376" s="64">
        <v>-1.233446052217678</v>
      </c>
      <c r="V376" s="45">
        <v>269.80475000000001</v>
      </c>
    </row>
    <row r="377" spans="1:22" ht="13.05" customHeight="1" thickBot="1" x14ac:dyDescent="0.35">
      <c r="A377" s="50" t="s">
        <v>44</v>
      </c>
      <c r="B377" s="50" t="s">
        <v>46</v>
      </c>
      <c r="C377" s="48" t="s">
        <v>45</v>
      </c>
      <c r="D377" s="48"/>
      <c r="E377" s="48"/>
      <c r="F377" s="48"/>
      <c r="G377" s="47"/>
      <c r="H377" s="45">
        <v>26124.986813135762</v>
      </c>
      <c r="I377" s="45">
        <v>255.82786028479009</v>
      </c>
      <c r="J377" s="45">
        <v>13286.589227339929</v>
      </c>
      <c r="K377" s="45">
        <v>73.5</v>
      </c>
      <c r="L377" s="46" t="s">
        <v>42</v>
      </c>
      <c r="M377" s="45">
        <v>26159.754879999989</v>
      </c>
      <c r="N377" s="45">
        <v>330.99694000000011</v>
      </c>
      <c r="O377" s="45">
        <v>14149.47766</v>
      </c>
      <c r="P377" s="45">
        <v>0</v>
      </c>
      <c r="Q377" s="46" t="s">
        <v>42</v>
      </c>
      <c r="R377" s="45">
        <v>39740.903900760481</v>
      </c>
      <c r="S377" s="45">
        <v>40640.229480000002</v>
      </c>
      <c r="T377" s="45">
        <v>-899.32557923952118</v>
      </c>
      <c r="U377" s="67">
        <v>-2.2629721293840919E-2</v>
      </c>
      <c r="V377" s="45">
        <v>40640.229480000002</v>
      </c>
    </row>
    <row r="378" spans="1:22" ht="13.05" customHeight="1" thickBot="1" x14ac:dyDescent="0.35">
      <c r="A378" s="50" t="s">
        <v>44</v>
      </c>
      <c r="B378" s="48" t="s">
        <v>43</v>
      </c>
      <c r="C378" s="48"/>
      <c r="D378" s="48"/>
      <c r="E378" s="48"/>
      <c r="F378" s="48"/>
      <c r="G378" s="47"/>
      <c r="H378" s="45">
        <v>95316.227387771709</v>
      </c>
      <c r="I378" s="45">
        <v>380.34714949011232</v>
      </c>
      <c r="J378" s="45">
        <v>48343.987500418007</v>
      </c>
      <c r="K378" s="45">
        <v>192.93999999999991</v>
      </c>
      <c r="L378" s="46" t="s">
        <v>42</v>
      </c>
      <c r="M378" s="45">
        <v>94996.90592999995</v>
      </c>
      <c r="N378" s="45">
        <v>459.55479000000008</v>
      </c>
      <c r="O378" s="45">
        <v>48886.744470000012</v>
      </c>
      <c r="P378" s="45">
        <v>0</v>
      </c>
      <c r="Q378" s="46" t="s">
        <v>42</v>
      </c>
      <c r="R378" s="45">
        <v>144233.50203767989</v>
      </c>
      <c r="S378" s="45">
        <v>144343.20518999989</v>
      </c>
      <c r="T378" s="45">
        <v>-109.7031523199403</v>
      </c>
      <c r="U378" s="67">
        <v>-7.6059411142411859E-4</v>
      </c>
      <c r="V378" s="45">
        <v>144343.2051900001</v>
      </c>
    </row>
    <row r="379" spans="1:22" ht="13.05" customHeight="1" thickBot="1" x14ac:dyDescent="0.35">
      <c r="A379" s="50" t="s">
        <v>302</v>
      </c>
      <c r="B379" s="50" t="s">
        <v>303</v>
      </c>
      <c r="C379" s="50" t="s">
        <v>304</v>
      </c>
      <c r="D379" s="51">
        <v>57</v>
      </c>
      <c r="E379" s="51">
        <v>57</v>
      </c>
      <c r="F379" s="51">
        <v>572011</v>
      </c>
      <c r="G379" s="54" t="s">
        <v>306</v>
      </c>
      <c r="H379" s="52">
        <v>0</v>
      </c>
      <c r="I379" s="52">
        <v>0</v>
      </c>
      <c r="J379" s="52">
        <v>0</v>
      </c>
      <c r="K379" s="52">
        <v>0</v>
      </c>
      <c r="L379" s="53" t="s">
        <v>42</v>
      </c>
      <c r="M379" s="52">
        <v>0.17363000000000001</v>
      </c>
      <c r="N379" s="52">
        <v>0</v>
      </c>
      <c r="O379" s="52">
        <v>-3.184E-2</v>
      </c>
      <c r="P379" s="52">
        <v>0</v>
      </c>
      <c r="Q379" s="53" t="s">
        <v>42</v>
      </c>
      <c r="R379" s="52">
        <v>0</v>
      </c>
      <c r="S379" s="52">
        <v>0.14179</v>
      </c>
      <c r="T379" s="52">
        <v>-0.14179</v>
      </c>
      <c r="U379" s="66" t="s">
        <v>42</v>
      </c>
      <c r="V379" s="52">
        <v>0.14179</v>
      </c>
    </row>
    <row r="380" spans="1:22" ht="13.05" customHeight="1" thickBot="1" x14ac:dyDescent="0.35">
      <c r="A380" s="50" t="s">
        <v>302</v>
      </c>
      <c r="B380" s="50" t="s">
        <v>303</v>
      </c>
      <c r="C380" s="50" t="s">
        <v>304</v>
      </c>
      <c r="D380" s="51">
        <v>57</v>
      </c>
      <c r="E380" s="51">
        <v>57</v>
      </c>
      <c r="F380" s="48" t="s">
        <v>45</v>
      </c>
      <c r="G380" s="47"/>
      <c r="H380" s="45">
        <v>0</v>
      </c>
      <c r="I380" s="45">
        <v>0</v>
      </c>
      <c r="J380" s="45">
        <v>0</v>
      </c>
      <c r="K380" s="45">
        <v>0</v>
      </c>
      <c r="L380" s="46" t="s">
        <v>42</v>
      </c>
      <c r="M380" s="45">
        <v>0.17363000000000001</v>
      </c>
      <c r="N380" s="45">
        <v>0</v>
      </c>
      <c r="O380" s="45">
        <v>-3.184E-2</v>
      </c>
      <c r="P380" s="45">
        <v>0</v>
      </c>
      <c r="Q380" s="46" t="s">
        <v>42</v>
      </c>
      <c r="R380" s="45">
        <v>0</v>
      </c>
      <c r="S380" s="45">
        <v>0.14179</v>
      </c>
      <c r="T380" s="45">
        <v>-0.14179</v>
      </c>
      <c r="U380" s="65" t="s">
        <v>42</v>
      </c>
      <c r="V380" s="45">
        <v>0.14179</v>
      </c>
    </row>
    <row r="381" spans="1:22" ht="13.05" customHeight="1" thickBot="1" x14ac:dyDescent="0.35">
      <c r="A381" s="50" t="s">
        <v>302</v>
      </c>
      <c r="B381" s="50" t="s">
        <v>303</v>
      </c>
      <c r="C381" s="50" t="s">
        <v>304</v>
      </c>
      <c r="D381" s="51">
        <v>57</v>
      </c>
      <c r="E381" s="48" t="s">
        <v>48</v>
      </c>
      <c r="F381" s="48"/>
      <c r="G381" s="47"/>
      <c r="H381" s="45">
        <v>0</v>
      </c>
      <c r="I381" s="45">
        <v>0</v>
      </c>
      <c r="J381" s="45">
        <v>0</v>
      </c>
      <c r="K381" s="45">
        <v>0</v>
      </c>
      <c r="L381" s="46" t="s">
        <v>42</v>
      </c>
      <c r="M381" s="45">
        <v>0.17363000000000001</v>
      </c>
      <c r="N381" s="45">
        <v>0</v>
      </c>
      <c r="O381" s="45">
        <v>-3.184E-2</v>
      </c>
      <c r="P381" s="45">
        <v>0</v>
      </c>
      <c r="Q381" s="46" t="s">
        <v>42</v>
      </c>
      <c r="R381" s="45">
        <v>0</v>
      </c>
      <c r="S381" s="45">
        <v>0.14179</v>
      </c>
      <c r="T381" s="45">
        <v>-0.14179</v>
      </c>
      <c r="U381" s="65" t="s">
        <v>42</v>
      </c>
      <c r="V381" s="45">
        <v>0.14179</v>
      </c>
    </row>
    <row r="382" spans="1:22" ht="13.05" customHeight="1" thickBot="1" x14ac:dyDescent="0.35">
      <c r="A382" s="50" t="s">
        <v>302</v>
      </c>
      <c r="B382" s="50" t="s">
        <v>303</v>
      </c>
      <c r="C382" s="50" t="s">
        <v>304</v>
      </c>
      <c r="D382" s="51">
        <v>1980</v>
      </c>
      <c r="E382" s="51">
        <v>1980</v>
      </c>
      <c r="F382" s="51">
        <v>198012</v>
      </c>
      <c r="G382" s="54" t="s">
        <v>305</v>
      </c>
      <c r="H382" s="52">
        <v>0</v>
      </c>
      <c r="I382" s="52">
        <v>0</v>
      </c>
      <c r="J382" s="52">
        <v>0</v>
      </c>
      <c r="K382" s="52">
        <v>0</v>
      </c>
      <c r="L382" s="53" t="s">
        <v>42</v>
      </c>
      <c r="M382" s="52">
        <v>0</v>
      </c>
      <c r="N382" s="52">
        <v>0</v>
      </c>
      <c r="O382" s="52">
        <v>-9.3180000000000013E-2</v>
      </c>
      <c r="P382" s="52">
        <v>0</v>
      </c>
      <c r="Q382" s="53" t="s">
        <v>42</v>
      </c>
      <c r="R382" s="52">
        <v>0</v>
      </c>
      <c r="S382" s="52">
        <v>-9.3180000000000013E-2</v>
      </c>
      <c r="T382" s="52">
        <v>9.3180000000000013E-2</v>
      </c>
      <c r="U382" s="66" t="s">
        <v>42</v>
      </c>
      <c r="V382" s="52">
        <v>-9.3180000000000013E-2</v>
      </c>
    </row>
    <row r="383" spans="1:22" ht="13.05" customHeight="1" thickBot="1" x14ac:dyDescent="0.35">
      <c r="A383" s="50" t="s">
        <v>302</v>
      </c>
      <c r="B383" s="50" t="s">
        <v>303</v>
      </c>
      <c r="C383" s="50" t="s">
        <v>304</v>
      </c>
      <c r="D383" s="51">
        <v>1980</v>
      </c>
      <c r="E383" s="51">
        <v>1980</v>
      </c>
      <c r="F383" s="48" t="s">
        <v>45</v>
      </c>
      <c r="G383" s="47"/>
      <c r="H383" s="45">
        <v>0</v>
      </c>
      <c r="I383" s="45">
        <v>0</v>
      </c>
      <c r="J383" s="45">
        <v>0</v>
      </c>
      <c r="K383" s="45">
        <v>0</v>
      </c>
      <c r="L383" s="46" t="s">
        <v>42</v>
      </c>
      <c r="M383" s="45">
        <v>0</v>
      </c>
      <c r="N383" s="45">
        <v>0</v>
      </c>
      <c r="O383" s="45">
        <v>-9.3180000000000013E-2</v>
      </c>
      <c r="P383" s="45">
        <v>0</v>
      </c>
      <c r="Q383" s="46" t="s">
        <v>42</v>
      </c>
      <c r="R383" s="45">
        <v>0</v>
      </c>
      <c r="S383" s="45">
        <v>-9.3180000000000013E-2</v>
      </c>
      <c r="T383" s="45">
        <v>9.3180000000000013E-2</v>
      </c>
      <c r="U383" s="65" t="s">
        <v>42</v>
      </c>
      <c r="V383" s="45">
        <v>-9.3180000000000013E-2</v>
      </c>
    </row>
    <row r="384" spans="1:22" ht="13.05" customHeight="1" thickBot="1" x14ac:dyDescent="0.35">
      <c r="A384" s="50" t="s">
        <v>302</v>
      </c>
      <c r="B384" s="50" t="s">
        <v>303</v>
      </c>
      <c r="C384" s="50" t="s">
        <v>304</v>
      </c>
      <c r="D384" s="51">
        <v>1980</v>
      </c>
      <c r="E384" s="48" t="s">
        <v>48</v>
      </c>
      <c r="F384" s="48"/>
      <c r="G384" s="47"/>
      <c r="H384" s="45">
        <v>0</v>
      </c>
      <c r="I384" s="45">
        <v>0</v>
      </c>
      <c r="J384" s="45">
        <v>0</v>
      </c>
      <c r="K384" s="45">
        <v>0</v>
      </c>
      <c r="L384" s="46" t="s">
        <v>42</v>
      </c>
      <c r="M384" s="45">
        <v>0</v>
      </c>
      <c r="N384" s="45">
        <v>0</v>
      </c>
      <c r="O384" s="45">
        <v>-9.3180000000000013E-2</v>
      </c>
      <c r="P384" s="45">
        <v>0</v>
      </c>
      <c r="Q384" s="46" t="s">
        <v>42</v>
      </c>
      <c r="R384" s="45">
        <v>0</v>
      </c>
      <c r="S384" s="45">
        <v>-9.3180000000000013E-2</v>
      </c>
      <c r="T384" s="45">
        <v>9.3180000000000013E-2</v>
      </c>
      <c r="U384" s="65" t="s">
        <v>42</v>
      </c>
      <c r="V384" s="45">
        <v>-9.3180000000000013E-2</v>
      </c>
    </row>
    <row r="385" spans="1:22" ht="13.05" customHeight="1" thickBot="1" x14ac:dyDescent="0.35">
      <c r="A385" s="50" t="s">
        <v>302</v>
      </c>
      <c r="B385" s="50" t="s">
        <v>303</v>
      </c>
      <c r="C385" s="50" t="s">
        <v>304</v>
      </c>
      <c r="D385" s="48" t="s">
        <v>45</v>
      </c>
      <c r="E385" s="48"/>
      <c r="F385" s="48"/>
      <c r="G385" s="47"/>
      <c r="H385" s="45">
        <v>0</v>
      </c>
      <c r="I385" s="45">
        <v>0</v>
      </c>
      <c r="J385" s="45">
        <v>0</v>
      </c>
      <c r="K385" s="45">
        <v>0</v>
      </c>
      <c r="L385" s="46" t="s">
        <v>42</v>
      </c>
      <c r="M385" s="45">
        <v>0.17363000000000001</v>
      </c>
      <c r="N385" s="45">
        <v>0</v>
      </c>
      <c r="O385" s="45">
        <v>-0.12501999999999999</v>
      </c>
      <c r="P385" s="45">
        <v>0</v>
      </c>
      <c r="Q385" s="46" t="s">
        <v>42</v>
      </c>
      <c r="R385" s="45">
        <v>0</v>
      </c>
      <c r="S385" s="45">
        <v>4.8609999999999987E-2</v>
      </c>
      <c r="T385" s="45">
        <v>-4.8609999999999987E-2</v>
      </c>
      <c r="U385" s="65" t="s">
        <v>42</v>
      </c>
      <c r="V385" s="45">
        <v>4.8609999999999987E-2</v>
      </c>
    </row>
    <row r="386" spans="1:22" ht="13.05" customHeight="1" thickBot="1" x14ac:dyDescent="0.35">
      <c r="A386" s="50" t="s">
        <v>302</v>
      </c>
      <c r="B386" s="50" t="s">
        <v>303</v>
      </c>
      <c r="C386" s="48" t="s">
        <v>45</v>
      </c>
      <c r="D386" s="48"/>
      <c r="E386" s="48"/>
      <c r="F386" s="48"/>
      <c r="G386" s="47"/>
      <c r="H386" s="45">
        <v>0</v>
      </c>
      <c r="I386" s="45">
        <v>0</v>
      </c>
      <c r="J386" s="45">
        <v>0</v>
      </c>
      <c r="K386" s="45">
        <v>0</v>
      </c>
      <c r="L386" s="46" t="s">
        <v>42</v>
      </c>
      <c r="M386" s="45">
        <v>0.17363000000000001</v>
      </c>
      <c r="N386" s="45">
        <v>0</v>
      </c>
      <c r="O386" s="45">
        <v>-0.12501999999999999</v>
      </c>
      <c r="P386" s="45">
        <v>0</v>
      </c>
      <c r="Q386" s="46" t="s">
        <v>42</v>
      </c>
      <c r="R386" s="45">
        <v>0</v>
      </c>
      <c r="S386" s="45">
        <v>4.8609999999999987E-2</v>
      </c>
      <c r="T386" s="45">
        <v>-4.8609999999999987E-2</v>
      </c>
      <c r="U386" s="65" t="s">
        <v>42</v>
      </c>
      <c r="V386" s="45">
        <v>4.8609999999999987E-2</v>
      </c>
    </row>
    <row r="387" spans="1:22" ht="13.05" customHeight="1" thickBot="1" x14ac:dyDescent="0.35">
      <c r="A387" s="50" t="s">
        <v>302</v>
      </c>
      <c r="B387" s="48" t="s">
        <v>43</v>
      </c>
      <c r="C387" s="48"/>
      <c r="D387" s="48"/>
      <c r="E387" s="48"/>
      <c r="F387" s="48"/>
      <c r="G387" s="47"/>
      <c r="H387" s="45">
        <v>0</v>
      </c>
      <c r="I387" s="45">
        <v>0</v>
      </c>
      <c r="J387" s="45">
        <v>0</v>
      </c>
      <c r="K387" s="45">
        <v>0</v>
      </c>
      <c r="L387" s="46" t="s">
        <v>42</v>
      </c>
      <c r="M387" s="45">
        <v>0.17363000000000001</v>
      </c>
      <c r="N387" s="45">
        <v>0</v>
      </c>
      <c r="O387" s="45">
        <v>-0.12501999999999999</v>
      </c>
      <c r="P387" s="45">
        <v>0</v>
      </c>
      <c r="Q387" s="46" t="s">
        <v>42</v>
      </c>
      <c r="R387" s="45">
        <v>0</v>
      </c>
      <c r="S387" s="45">
        <v>4.8609999999999987E-2</v>
      </c>
      <c r="T387" s="45">
        <v>-4.8609999999999987E-2</v>
      </c>
      <c r="U387" s="65" t="s">
        <v>42</v>
      </c>
      <c r="V387" s="45">
        <v>4.8609999999999987E-2</v>
      </c>
    </row>
    <row r="388" spans="1:22" ht="13.05" customHeight="1" thickBot="1" x14ac:dyDescent="0.35">
      <c r="A388" s="49" t="s">
        <v>1</v>
      </c>
      <c r="B388" s="48"/>
      <c r="C388" s="48"/>
      <c r="D388" s="48"/>
      <c r="E388" s="48"/>
      <c r="F388" s="48"/>
      <c r="G388" s="47"/>
      <c r="H388" s="45">
        <v>2196.759343458647</v>
      </c>
      <c r="I388" s="45">
        <v>-47.780390509887603</v>
      </c>
      <c r="J388" s="45">
        <v>0</v>
      </c>
      <c r="K388" s="45">
        <v>0</v>
      </c>
      <c r="L388" s="46" t="s">
        <v>42</v>
      </c>
      <c r="M388" s="45">
        <v>2815.7146900001039</v>
      </c>
      <c r="N388" s="45">
        <v>7.6203300000000596</v>
      </c>
      <c r="O388" s="45">
        <v>0</v>
      </c>
      <c r="P388" s="45">
        <v>0</v>
      </c>
      <c r="Q388" s="46" t="s">
        <v>42</v>
      </c>
      <c r="R388" s="45">
        <v>2148.9789529487398</v>
      </c>
      <c r="S388" s="45">
        <v>2823.3350200000141</v>
      </c>
      <c r="T388" s="45">
        <v>-674.35606705127339</v>
      </c>
      <c r="U388" s="64">
        <v>-0.31380301148410489</v>
      </c>
      <c r="V388" s="45">
        <v>2823.335020000045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Budget og realiseret</vt:lpstr>
      <vt:lpstr>QV Data - 2022</vt:lpstr>
      <vt:lpstr>QV Data - 2021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Langeland Thorndal</dc:creator>
  <cp:lastModifiedBy>Maria Langeland Thorndal</cp:lastModifiedBy>
  <dcterms:created xsi:type="dcterms:W3CDTF">2022-05-11T06:48:54Z</dcterms:created>
  <dcterms:modified xsi:type="dcterms:W3CDTF">2022-05-11T13:20:59Z</dcterms:modified>
</cp:coreProperties>
</file>